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PL\"/>
    </mc:Choice>
  </mc:AlternateContent>
  <xr:revisionPtr revIDLastSave="0" documentId="13_ncr:1_{786D059F-8723-43E9-A27A-DD4AEE3BA42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80F TE" sheetId="37" r:id="rId1"/>
    <sheet name="pokyny" sheetId="42" r:id="rId2"/>
    <sheet name="help" sheetId="38" state="hidden" r:id="rId3"/>
    <sheet name="obliczenie górnego rogu." sheetId="45" r:id="rId4"/>
    <sheet name="Obliczanie dolnego rogu" sheetId="4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Bal" localSheetId="4">[1]help!$Z$2:$Z$6</definedName>
    <definedName name="Bal" localSheetId="3">[2]help!$Z$2:$Z$6</definedName>
    <definedName name="Bal">help!$Z$2:$Z$6</definedName>
    <definedName name="Baleni">[3]helpC80F!$I$2:$I$6</definedName>
    <definedName name="Barva">[3]helpKP!$D$2:$D$90</definedName>
    <definedName name="Bocnice">[3]helpKP!$C$2:$C$12</definedName>
    <definedName name="DelKar" localSheetId="4">[1]help!$L$6</definedName>
    <definedName name="DelKar">help!$L$6</definedName>
    <definedName name="Dodl">help!$X$15</definedName>
    <definedName name="DodLan" localSheetId="4">[1]help!$W$2</definedName>
    <definedName name="DodLan" localSheetId="3">[2]help!$W$2</definedName>
    <definedName name="DodLan">help!$W$2</definedName>
    <definedName name="DodLanBar" localSheetId="4">[1]help!$Y$2</definedName>
    <definedName name="DodLanBar" localSheetId="3">[2]help!$Y$2</definedName>
    <definedName name="DodLanBar">help!$Y$2</definedName>
    <definedName name="DodLanDr" localSheetId="4">[1]help!$X$2</definedName>
    <definedName name="DodLanDr" localSheetId="3">[2]help!$X$2</definedName>
    <definedName name="DodLanDr">help!$X$2</definedName>
    <definedName name="DodLB">help!$X$19</definedName>
    <definedName name="DolProfBar" localSheetId="4">[1]help!$P$2:$P$93</definedName>
    <definedName name="DolProfBar" localSheetId="3">[2]help!$P$2:$P$93</definedName>
    <definedName name="DolProfBar">help!$P$2:$P$75</definedName>
    <definedName name="DrVedBarva">[3]helpC80F!$G$2:$G$91</definedName>
    <definedName name="DrVedTyp">[3]helpC80F!$F$2:$F$3</definedName>
    <definedName name="Drzak">[3]helpKP!$F$2:$F$44</definedName>
    <definedName name="Drzak0">help!$T$44</definedName>
    <definedName name="DrzakBar" localSheetId="4">[1]help!$U$2:$U$92</definedName>
    <definedName name="DrzakBar" localSheetId="3">[2]help!$U$2:$U$92</definedName>
    <definedName name="DrzakBar">help!$U$2:$U$92</definedName>
    <definedName name="DrzakL" localSheetId="4">[1]help!$T$2</definedName>
    <definedName name="DrzakL" localSheetId="3">[2]help!$T$2:$T$3</definedName>
    <definedName name="DrzakL">help!$T$2:$T$3</definedName>
    <definedName name="DrZalTyp" localSheetId="4">[1]help!$V$2:$V$9</definedName>
    <definedName name="DrZalTyp" localSheetId="3">[2]help!$V$2:$V$9</definedName>
    <definedName name="DrZalTyp">help!$V$2:$V$9</definedName>
    <definedName name="DrŽalTyp">[3]helpC80F!$H$2:$H$6</definedName>
    <definedName name="Duo" localSheetId="4">[1]help!$G$2</definedName>
    <definedName name="Duo">help!$G$2</definedName>
    <definedName name="HorProf" localSheetId="4">[1]help!$N$2</definedName>
    <definedName name="HorProf">help!$N$2</definedName>
    <definedName name="HorProfBar" localSheetId="4">[1]help!$O$2:$O$92</definedName>
    <definedName name="HorProfBar" localSheetId="3">[2]help!$O$2:$O$92</definedName>
    <definedName name="HorProfBar">help!$O$2:$O$74</definedName>
    <definedName name="kkk">'[4]PT Cetta 80'!#REF!</definedName>
    <definedName name="KlikM" localSheetId="4">[1]help!$M$2</definedName>
    <definedName name="KlikM">help!$M$2</definedName>
    <definedName name="LamBarF" localSheetId="4">[1]help!$E$2:$E$11</definedName>
    <definedName name="LamBarF" localSheetId="3">[2]help!$E$2:$E$11</definedName>
    <definedName name="LamBarF">help!$E$2:$E$11</definedName>
    <definedName name="LamelaBarva">[3]helpC80F!$A$2:$A$7</definedName>
    <definedName name="LamTyp" localSheetId="4">[1]help!$C$2:$C$3</definedName>
    <definedName name="LamTyp" localSheetId="3">[2]help!$C$2:$C$3</definedName>
    <definedName name="LamTyp">help!$C$2:$C$3</definedName>
    <definedName name="MMM">'[4]PT Cetta 80'!#REF!</definedName>
    <definedName name="Nastrik">[3]helpKP!$E$2:$E$5</definedName>
    <definedName name="_xlnm.Print_Area" localSheetId="0">'C80F TE'!$A$1:$AC$131</definedName>
    <definedName name="_xlnm.Print_Area" localSheetId="4">'Obliczanie dolnego rogu'!$A$1:$J$52</definedName>
    <definedName name="_xlnm.Print_Area" localSheetId="3">'obliczenie górnego rogu.'!$A$1:$J$42</definedName>
    <definedName name="_xlnm.Print_Area" localSheetId="1">pokyny!$A$1:$D$323</definedName>
    <definedName name="Osa" localSheetId="4">[1]help!$M$6</definedName>
    <definedName name="Osa" localSheetId="3">[2]help!$M$6</definedName>
    <definedName name="Osa">help!$M$6</definedName>
    <definedName name="Ovl" localSheetId="4">[1]help!$I$2</definedName>
    <definedName name="Ovl">help!$I$2</definedName>
    <definedName name="OvladaniTyp">[3]helpC80F!$C$2:$C$5</definedName>
    <definedName name="OvladUmisteni">[3]helpC80F!$B$2:$B$4</definedName>
    <definedName name="OvlDel" localSheetId="4">[1]help!$K$6</definedName>
    <definedName name="OvlDel">help!$K$6</definedName>
    <definedName name="OvlTyp" localSheetId="4">[1]help!$J$2:$J$8</definedName>
    <definedName name="OvlTyp" localSheetId="3">[2]help!$J$2:$J$8</definedName>
    <definedName name="OvlTyp">help!$J$2:$J$8</definedName>
    <definedName name="PrevodM" localSheetId="4">[1]help!$L$2</definedName>
    <definedName name="PrevodM">help!$L$2</definedName>
    <definedName name="PrHorniBarva">[3]helpC80F!$D$2:$D$94</definedName>
    <definedName name="ProdlHor" localSheetId="4">[1]help!$N$6</definedName>
    <definedName name="ProdlHor">help!$N$6</definedName>
    <definedName name="PrSpodniBarva">[3]helpC80F!$E$2:$E$91</definedName>
    <definedName name="Q" localSheetId="3">#REF!</definedName>
    <definedName name="Q">#REF!</definedName>
    <definedName name="rozmer1">'[5]Cetta 80'!#REF!</definedName>
    <definedName name="rozmer2">'[5]Cetta 80'!#REF!</definedName>
    <definedName name="rrr">'[5]Cetta 80'!#REF!</definedName>
    <definedName name="Sik" localSheetId="4">[1]help!$D$2</definedName>
    <definedName name="Sik" localSheetId="3">[2]help!$D$2</definedName>
    <definedName name="Sik">help!$D$2</definedName>
    <definedName name="SikF" localSheetId="4">[1]help!$D$6</definedName>
    <definedName name="SikF" localSheetId="3">[2]help!$D$6</definedName>
    <definedName name="SikF">help!$D$6</definedName>
    <definedName name="Spojka">[3]helpKP!$G$2:$G$11</definedName>
    <definedName name="Spraz" localSheetId="4">[1]help!$H$2</definedName>
    <definedName name="Spraz">help!$H$2</definedName>
    <definedName name="TL">[3]helpKP!$H$2:$H$5</definedName>
    <definedName name="TrnM" localSheetId="4">[1]help!$K$2</definedName>
    <definedName name="TrnM">help!$K$2</definedName>
    <definedName name="Typ" localSheetId="4">[3]helpKP!$A$2:$A$27</definedName>
    <definedName name="Typ" localSheetId="3">[3]helpKP!$A$2:$A$27</definedName>
    <definedName name="Typ">help!$B$2</definedName>
    <definedName name="Ved">help!$R$42</definedName>
    <definedName name="Ved0">help!$S$101</definedName>
    <definedName name="VedBarL" localSheetId="4">[1]help!$S$2:$S$3</definedName>
    <definedName name="VedBarL" localSheetId="3">[2]help!$S$2:$S$3</definedName>
    <definedName name="VedBarL">help!$S$2:$S$3</definedName>
    <definedName name="VedL" localSheetId="4">[1]help!$R$2</definedName>
    <definedName name="VedL">help!$R$2</definedName>
    <definedName name="VedTyp" localSheetId="4">[1]help!$Q$2</definedName>
    <definedName name="VedTyp">help!$Q$2</definedName>
    <definedName name="Zebr" localSheetId="4">[1]help!$F$2</definedName>
    <definedName name="Zebr" localSheetId="3">[2]help!$F$2:$F$3</definedName>
    <definedName name="Zebr">help!$F$2:$F$3</definedName>
    <definedName name="zkr2" localSheetId="4">[1]help!$A$2</definedName>
    <definedName name="zkr2" localSheetId="3">[2]help!$A$2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5" l="1"/>
  <c r="B17" i="45"/>
  <c r="F6" i="45"/>
  <c r="F7" i="45" s="1"/>
  <c r="I25" i="45" l="1"/>
  <c r="I30" i="45" s="1"/>
  <c r="F28" i="44"/>
  <c r="F29" i="44" s="1"/>
  <c r="I24" i="44"/>
  <c r="B24" i="44"/>
  <c r="AC45" i="37" l="1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C35" i="37" l="1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20" i="37"/>
  <c r="C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</calcChain>
</file>

<file path=xl/sharedStrings.xml><?xml version="1.0" encoding="utf-8"?>
<sst xmlns="http://schemas.openxmlformats.org/spreadsheetml/2006/main" count="947" uniqueCount="353">
  <si>
    <t>Bílovecká 2411/1, 746 01 Opava</t>
  </si>
  <si>
    <t>Telefon: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</si>
  <si>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</si>
  <si>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</si>
  <si>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</si>
  <si>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</si>
  <si>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</si>
  <si>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</si>
  <si>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</si>
  <si>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</si>
  <si>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</si>
  <si>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</si>
  <si>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</si>
  <si>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</si>
  <si>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</si>
  <si>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</si>
  <si>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</si>
  <si>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</si>
  <si>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</si>
  <si>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</si>
  <si>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</si>
  <si>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</si>
  <si>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</si>
  <si>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</si>
  <si>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</si>
  <si>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</si>
  <si>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</si>
  <si>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</si>
  <si>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</si>
  <si>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</si>
  <si>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</si>
  <si>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</si>
  <si>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</si>
  <si>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</si>
  <si>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</si>
  <si>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</si>
  <si>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</si>
  <si>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</si>
  <si>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</si>
  <si>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</si>
  <si>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</si>
  <si>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</si>
  <si>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</si>
  <si>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Zebr</t>
  </si>
  <si>
    <t>ST</t>
  </si>
  <si>
    <t>Spraz</t>
  </si>
  <si>
    <t>1/3</t>
  </si>
  <si>
    <t>2/3</t>
  </si>
  <si>
    <t>3/3</t>
  </si>
  <si>
    <t>L</t>
  </si>
  <si>
    <t>S</t>
  </si>
  <si>
    <t>Ovl</t>
  </si>
  <si>
    <t>G</t>
  </si>
  <si>
    <t>TrnM</t>
  </si>
  <si>
    <t>PrevodM</t>
  </si>
  <si>
    <t>KlikM</t>
  </si>
  <si>
    <t>E</t>
  </si>
  <si>
    <t>HorProf</t>
  </si>
  <si>
    <t>AlO</t>
  </si>
  <si>
    <t>HorProfBar</t>
  </si>
  <si>
    <t>DolProfBar</t>
  </si>
  <si>
    <t>VedTyp</t>
  </si>
  <si>
    <t>VedL</t>
  </si>
  <si>
    <t>GREY</t>
  </si>
  <si>
    <t>BLACK</t>
  </si>
  <si>
    <t>VedBarL</t>
  </si>
  <si>
    <t>DrzakL</t>
  </si>
  <si>
    <t>DrzakBar</t>
  </si>
  <si>
    <t>P011</t>
  </si>
  <si>
    <t>P011/1</t>
  </si>
  <si>
    <t>P011/2</t>
  </si>
  <si>
    <t>P011/21</t>
  </si>
  <si>
    <t>P011/22</t>
  </si>
  <si>
    <t>DrZalTyp</t>
  </si>
  <si>
    <t>DodLan</t>
  </si>
  <si>
    <t>DodLanDr</t>
  </si>
  <si>
    <t>DodLanBar</t>
  </si>
  <si>
    <t>Bal</t>
  </si>
  <si>
    <t>standard</t>
  </si>
  <si>
    <t xml:space="preserve"> </t>
  </si>
  <si>
    <t>4. list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</si>
  <si>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</si>
  <si>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</si>
  <si>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</si>
  <si>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</si>
  <si>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</si>
  <si>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</si>
  <si>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Typ lamela</t>
  </si>
  <si>
    <t>C80FDv</t>
  </si>
  <si>
    <t>C80FFv</t>
  </si>
  <si>
    <t>TD</t>
  </si>
  <si>
    <t>TF</t>
  </si>
  <si>
    <t>Sik</t>
  </si>
  <si>
    <t>SikF</t>
  </si>
  <si>
    <t>Duo</t>
  </si>
  <si>
    <t>OvlDel</t>
  </si>
  <si>
    <t>DelKar</t>
  </si>
  <si>
    <t>Osa</t>
  </si>
  <si>
    <t>ProdlHor</t>
  </si>
  <si>
    <t>α</t>
  </si>
  <si>
    <t>B</t>
  </si>
  <si>
    <t>C [mm]</t>
  </si>
  <si>
    <t>9006RAL</t>
  </si>
  <si>
    <t>9003RAL</t>
  </si>
  <si>
    <t>P011/20</t>
  </si>
  <si>
    <t>KV</t>
  </si>
  <si>
    <t>CENTR,GREY</t>
  </si>
  <si>
    <t>P002/11</t>
  </si>
  <si>
    <t>C80 FTE4 MOTOR</t>
  </si>
  <si>
    <t>fb</t>
  </si>
  <si>
    <t>k</t>
  </si>
  <si>
    <t>kv</t>
  </si>
  <si>
    <t>fbk</t>
  </si>
  <si>
    <t>fbkv</t>
  </si>
  <si>
    <t>GAIR</t>
  </si>
  <si>
    <t>S2</t>
  </si>
  <si>
    <t>E5</t>
  </si>
  <si>
    <t>E868_06</t>
  </si>
  <si>
    <t>BST</t>
  </si>
  <si>
    <t xml:space="preserve">CENTR,BLACK </t>
  </si>
  <si>
    <t>P032/2</t>
  </si>
  <si>
    <t>P032/3</t>
  </si>
  <si>
    <t>Formularz zamówieniowy żaluzje zewnętrzne</t>
  </si>
  <si>
    <t>Żaluzje zewnętrzne spadziste C80F TE</t>
  </si>
  <si>
    <t>Zamówienie</t>
  </si>
  <si>
    <t>Zamawiający</t>
  </si>
  <si>
    <t>Numer zlecenia:</t>
  </si>
  <si>
    <t>IČ (ID):</t>
  </si>
  <si>
    <t>DIČ (VAT):</t>
  </si>
  <si>
    <t>Zamówiono dnia:</t>
  </si>
  <si>
    <t>Adres do fakturowania:</t>
  </si>
  <si>
    <t>Adres dostawy: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</si>
  <si>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</si>
  <si>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</si>
  <si>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</si>
  <si>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</si>
  <si>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</si>
  <si>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</si>
  <si>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</si>
  <si>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Kształt cykorii</t>
  </si>
  <si>
    <t>Lamela kolor</t>
  </si>
  <si>
    <t>Drabinka typ</t>
  </si>
  <si>
    <t>DUO wysokość (mm)</t>
  </si>
  <si>
    <t>Żaluzje sprzężone kolejność</t>
  </si>
  <si>
    <t>Obsługa umieszczenie</t>
  </si>
  <si>
    <t>Obsługa typ</t>
  </si>
  <si>
    <t>Obsługa długość (mm)</t>
  </si>
  <si>
    <t>Długość kardanu (mm)</t>
  </si>
  <si>
    <t>Trzpień przepustu długość (mm)</t>
  </si>
  <si>
    <t>Przekładnia typ</t>
  </si>
  <si>
    <t>Oś przekładni (mm)</t>
  </si>
  <si>
    <t>Korbka kolor</t>
  </si>
  <si>
    <t>Profil górny (skrzynka) materiał</t>
  </si>
  <si>
    <t>Prof. górny L zmieniona długość (mm)</t>
  </si>
  <si>
    <t>Prof. górny P zmieniona długość (mm)</t>
  </si>
  <si>
    <t>Profil górny (skrzynka) kolor</t>
  </si>
  <si>
    <t>Profil dolny kolor</t>
  </si>
  <si>
    <t>Prowadnica typ</t>
  </si>
  <si>
    <t>Prowadnica po lewej stronie</t>
  </si>
  <si>
    <t>Prowadnica po lewej stronie kolor</t>
  </si>
  <si>
    <t>Prowadnica po lewej stronie - uchwyt typ</t>
  </si>
  <si>
    <t>Prowadnica po lewej stronie - uchwyt kolor</t>
  </si>
  <si>
    <t>Prowadnica po prawej stronie</t>
  </si>
  <si>
    <t>Prowadnica po prawej stronie kolor</t>
  </si>
  <si>
    <t>Prowadnica po prawej stronie - uchwyt typ</t>
  </si>
  <si>
    <t>Prowadnica po prawej stronie - uchwyt kolor</t>
  </si>
  <si>
    <t>Uchwyt żaluzji typ</t>
  </si>
  <si>
    <t>Wymiary blacha kryjąca "A" (mm)</t>
  </si>
  <si>
    <t>Dodatkowe prowadzenie linką szt.</t>
  </si>
  <si>
    <t>Dodatkowe prowadzenie uchwyt typ</t>
  </si>
  <si>
    <t>Dodatkowe prowadzenie uchwyt kolor</t>
  </si>
  <si>
    <t xml:space="preserve">Opakowanie </t>
  </si>
  <si>
    <t>Oś linki dodatkowej L1 (mm)</t>
  </si>
  <si>
    <t>Oś linki dodatkowej L2 (mm)</t>
  </si>
  <si>
    <t>Oś linki dodatkowej L3 (mm)</t>
  </si>
  <si>
    <t>Wymiar "B" (mm)</t>
  </si>
  <si>
    <t>Wymiar "B1" (mm)</t>
  </si>
  <si>
    <t>Wymiar "B2" (mm)</t>
  </si>
  <si>
    <t>Wymiar "C" (mm)</t>
  </si>
  <si>
    <t>Wymiar "D" (mm)</t>
  </si>
  <si>
    <t>Uwaga</t>
  </si>
  <si>
    <t>Obowiązujące są wyłącznie Ogólne warunki handlowe i Warunki reklamacji firmy ISOTRA a.s., które są  dostępne:</t>
  </si>
  <si>
    <t>https://www.isotra.cz/pl/ogolne-warunki-handlowe</t>
  </si>
  <si>
    <t>https://www.isotra.cz/pl/protoko-reklamacyjny</t>
  </si>
  <si>
    <t>Zadać wysokość blachy kryjącej - wymiar A. Konieczne dla określenia przedłużenia uchwytu</t>
  </si>
  <si>
    <t>Wprowadź długość łącznika (długość liter), patrz obraz</t>
  </si>
  <si>
    <t>Określ wysokość krótszego boku, patrz zdjęcie.</t>
  </si>
  <si>
    <t xml:space="preserve">Formularz zamówieniowy żaluzje zewnętrzne - wskazówski </t>
  </si>
  <si>
    <t>Formularz zamówieniowy żaluzje zewnętrzne - instrukcje do obliczania pochylnie</t>
  </si>
  <si>
    <t>wysokość [mm]</t>
  </si>
  <si>
    <t>obszar [m2]</t>
  </si>
  <si>
    <t>szerokość [mm]</t>
  </si>
  <si>
    <t>Ważne: od 01.03.2020</t>
  </si>
  <si>
    <t>Dla wszelkich stosunków handlowych obowiązują przepisy Ogólnych Warunków Handlowych firmy ISOTRA a.s. w obowiązującym brzmieniu, o ile nie jest ustalone inaczej.</t>
  </si>
  <si>
    <t>wysokość piłki [mm]</t>
  </si>
  <si>
    <t xml:space="preserve">Formularz zamówieniowy żaluzje zewnętrzne - Wskazówki </t>
  </si>
  <si>
    <t>Skrót 2 wyrobu</t>
  </si>
  <si>
    <t>skrót</t>
  </si>
  <si>
    <t>nazwa</t>
  </si>
  <si>
    <t>uwaga</t>
  </si>
  <si>
    <t>spadziste źaluzje C80F TE</t>
  </si>
  <si>
    <t>Typ lameli</t>
  </si>
  <si>
    <t>lameli C80 flexi - skos "D"</t>
  </si>
  <si>
    <t>lameli C80 flexi -skos "F"</t>
  </si>
  <si>
    <t>kształt cykorii</t>
  </si>
  <si>
    <t>pochylnie "D"</t>
  </si>
  <si>
    <t>pochylnie "F"</t>
  </si>
  <si>
    <t>srebrny</t>
  </si>
  <si>
    <t>antracytowy szary</t>
  </si>
  <si>
    <t>srebrny (sluminium)</t>
  </si>
  <si>
    <t>biały (drogowy)</t>
  </si>
  <si>
    <t>brązowy</t>
  </si>
  <si>
    <t>szary (umbra)</t>
  </si>
  <si>
    <t>jasno szary</t>
  </si>
  <si>
    <t>czarny</t>
  </si>
  <si>
    <t>szary (ciemno perłowy)</t>
  </si>
  <si>
    <t>INNY</t>
  </si>
  <si>
    <t>po konsultacji z OZ - inny termin dostawy</t>
  </si>
  <si>
    <t>środek</t>
  </si>
  <si>
    <t>silnik Geiger (automatycznie)</t>
  </si>
  <si>
    <t>silnik Geiger AIR (automatycznie)</t>
  </si>
  <si>
    <r>
      <t>silnik Elero 6 Nm do 10 m</t>
    </r>
    <r>
      <rPr>
        <sz val="10"/>
        <rFont val="Calibri"/>
        <family val="2"/>
        <charset val="238"/>
      </rPr>
      <t>²</t>
    </r>
  </si>
  <si>
    <r>
      <t xml:space="preserve">silnik Elero JA06 Cpmfort-868MHz 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10m</t>
    </r>
    <r>
      <rPr>
        <sz val="10"/>
        <rFont val="Calibri"/>
        <family val="2"/>
        <charset val="238"/>
      </rPr>
      <t>²</t>
    </r>
  </si>
  <si>
    <t>Górny profil (skrzynka) materiał</t>
  </si>
  <si>
    <t>profil 58x60mm, mat.Al</t>
  </si>
  <si>
    <t>Profil górny kolor</t>
  </si>
  <si>
    <t>Nie ma lakieru (dla surowej listwy górnej Al)</t>
  </si>
  <si>
    <t>RAL biały 9010</t>
  </si>
  <si>
    <t>RAL żółty (kość słoniowa) 1015</t>
  </si>
  <si>
    <t>RAL szary umbra 7022</t>
  </si>
  <si>
    <t>RAL szary (okienny) 7040</t>
  </si>
  <si>
    <t>RAL szary (jasno szary) 7035</t>
  </si>
  <si>
    <t>RAL szary (kryształowy) 7039</t>
  </si>
  <si>
    <t>RAL brązowy (sepia) 8014</t>
  </si>
  <si>
    <t>RAL szary (agatowy) 7038</t>
  </si>
  <si>
    <t>RAL czerwony (specjal. do lameli 3004)</t>
  </si>
  <si>
    <t>RAL szary (antracyt)7016</t>
  </si>
  <si>
    <t>RAL perłowy (szara mysz) 7048</t>
  </si>
  <si>
    <t>RAL żółty (ostrygowy) 1013</t>
  </si>
  <si>
    <t>RAL szary łupek 7015</t>
  </si>
  <si>
    <t>RAL brązowy (czerwono brązowy) 8012</t>
  </si>
  <si>
    <t>RAL brązowy (szaro brązowy) 8019</t>
  </si>
  <si>
    <t>RAL czarny (ciemno czarny) 9005</t>
  </si>
  <si>
    <t>RAL biały (drogowy) 9016</t>
  </si>
  <si>
    <t>RAL czarny (sygnałowy) 9004</t>
  </si>
  <si>
    <t>RAL czerwony (winny) 3005</t>
  </si>
  <si>
    <t>RAL zielony (jodła) 6009</t>
  </si>
  <si>
    <t>RAL szary (specjal. do lameli DB702)</t>
  </si>
  <si>
    <t>INNY (do uwagi RAL dla lakierni)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</si>
  <si>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</si>
  <si>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</si>
  <si>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</si>
  <si>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</si>
  <si>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</si>
  <si>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</si>
  <si>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</si>
  <si>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</si>
  <si>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</si>
  <si>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</si>
  <si>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</si>
  <si>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</si>
  <si>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</si>
  <si>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</si>
  <si>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</si>
  <si>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</si>
  <si>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</si>
  <si>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</si>
  <si>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</si>
  <si>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</si>
  <si>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</si>
  <si>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</si>
  <si>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</si>
  <si>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</si>
  <si>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</si>
  <si>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</si>
  <si>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eloks.</t>
  </si>
  <si>
    <t>nie ma</t>
  </si>
  <si>
    <t>Prowadnica Typ</t>
  </si>
  <si>
    <t>linka</t>
  </si>
  <si>
    <t>Prowadnica na lewo/na prawo</t>
  </si>
  <si>
    <t>Linka (odliczenie -0mm)</t>
  </si>
  <si>
    <t xml:space="preserve">Prowadnica na lewo/na prawo kolor </t>
  </si>
  <si>
    <t>linka 3,2mm szara</t>
  </si>
  <si>
    <t>wariant tylko dla prowadzenia linką prowadzącą</t>
  </si>
  <si>
    <t>linka 3,2 mm czarna</t>
  </si>
  <si>
    <t>Prowadnica na lewo/na prawo  - uchwyt</t>
  </si>
  <si>
    <t>62. uchwyt linky 035-075mm [P032/2]</t>
  </si>
  <si>
    <t>63. uchwyt linky 070-130mm [P032/3]</t>
  </si>
  <si>
    <t>Prowadnica na lewo/na prawo - uchwyt kolor (z dodatkowym prowadzeniem)</t>
  </si>
  <si>
    <t>22 Wieszak Al [P002/11]</t>
  </si>
  <si>
    <t>50 Uchwyt nieruchomy Al 133mm [P011]</t>
  </si>
  <si>
    <t>51 Uchwyt stw. Al 106-163mm [P011/1]</t>
  </si>
  <si>
    <t>52 Uchwyt stw. Al 165-223mm [P011/2]</t>
  </si>
  <si>
    <t>53 Uchwyt nieruchomy Al 133mm [P011/20]</t>
  </si>
  <si>
    <t>54 Uchwyt stw.al 106-163mm [P011/21]</t>
  </si>
  <si>
    <t>55 Uchwyt stw.Al 165-223mm [P011/22]</t>
  </si>
  <si>
    <t>BEZ uchwytów żaluzji</t>
  </si>
  <si>
    <t>FB</t>
  </si>
  <si>
    <t xml:space="preserve">folia </t>
  </si>
  <si>
    <t>K</t>
  </si>
  <si>
    <t>karton</t>
  </si>
  <si>
    <t>karton ze wzmocnieniem</t>
  </si>
  <si>
    <t>FBK</t>
  </si>
  <si>
    <t>karton - folia</t>
  </si>
  <si>
    <t>FBKV</t>
  </si>
  <si>
    <t>karton - folia - wzmocnieniem</t>
  </si>
  <si>
    <t>silnik Somfy WT (automatycznie)</t>
  </si>
  <si>
    <t>silnik Somfy IO (automatycznie)</t>
  </si>
  <si>
    <t>0M</t>
  </si>
  <si>
    <t>bez silnika</t>
  </si>
  <si>
    <t>Ważne: od 27.11.2024</t>
  </si>
  <si>
    <t>wysokość opakowania (w pionie) [mm]</t>
  </si>
  <si>
    <t>wysokość opakowania (prostopadle do pochylnie) [mm]</t>
  </si>
  <si>
    <t>RAL żółty (szarożółty) 1019</t>
  </si>
  <si>
    <t>7016M</t>
  </si>
  <si>
    <t xml:space="preserve">RAL szary (antracyt) matowy 7016 </t>
  </si>
  <si>
    <t>7016S</t>
  </si>
  <si>
    <t>RAL szary (antracyt)7016 structure</t>
  </si>
  <si>
    <t>RAL szary (czarno-szary) 7021</t>
  </si>
  <si>
    <t>RAL szary (grafit) 7024</t>
  </si>
  <si>
    <t>RAL szary (zakurzony) 7037</t>
  </si>
  <si>
    <t>RAL szary (jedwab) 7044</t>
  </si>
  <si>
    <t>8014M</t>
  </si>
  <si>
    <t>RAL brązowy (sepia) 8014 matowy</t>
  </si>
  <si>
    <t>8014S</t>
  </si>
  <si>
    <t>RAL brązowy (sepia) 8014 structure</t>
  </si>
  <si>
    <t>RAL biały (sygnał) 9003</t>
  </si>
  <si>
    <t>9005M</t>
  </si>
  <si>
    <t>RAL czarny (ciemno czarny) 9005 matowy</t>
  </si>
  <si>
    <t>9005S</t>
  </si>
  <si>
    <t>RAL czarny (ciemno czarny) 9005 structure</t>
  </si>
  <si>
    <t xml:space="preserve">RAL srebrny 9006 </t>
  </si>
  <si>
    <t>9006M</t>
  </si>
  <si>
    <t>RAL srebrny 9006 matowy</t>
  </si>
  <si>
    <t>9006S</t>
  </si>
  <si>
    <t>RAL srebrny 9006 structure</t>
  </si>
  <si>
    <t>RAL szary (szare aluminium) 9007</t>
  </si>
  <si>
    <t>9007M</t>
  </si>
  <si>
    <t>RAL szary (szare aluminium) 9007 matowy</t>
  </si>
  <si>
    <t>9007S</t>
  </si>
  <si>
    <t>RAL szary (szare aluminium) 9007 structure</t>
  </si>
  <si>
    <t>9010M</t>
  </si>
  <si>
    <t>RAL biały 9010 matowy</t>
  </si>
  <si>
    <t>9010S</t>
  </si>
  <si>
    <t>RAL biały 9010 structure</t>
  </si>
  <si>
    <t>9016S</t>
  </si>
  <si>
    <t>RAL biały (drogowy) 9016 structure</t>
  </si>
  <si>
    <t>9016M</t>
  </si>
  <si>
    <t>RAL biały (ruch) matowy9016</t>
  </si>
  <si>
    <t>RAL szary (ciemno perłowy) DB 703</t>
  </si>
  <si>
    <t>YW359F</t>
  </si>
  <si>
    <t>RAL czarny metalik</t>
  </si>
  <si>
    <t>Ważne: od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</si>
</sst>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54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sz val="16"/>
      <color theme="1"/>
      <name val="ISOCPEUR"/>
      <family val="2"/>
      <charset val="238"/>
    </font>
    <font>
      <b/>
      <sz val="16"/>
      <color theme="1"/>
      <name val="ISOCPEUR"/>
      <family val="2"/>
      <charset val="238"/>
    </font>
    <font>
      <sz val="11"/>
      <color theme="1"/>
      <name val="ISOCPEUR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0"/>
      <name val="ISOCPEUR"/>
      <family val="2"/>
      <charset val="238"/>
    </font>
    <font>
      <b/>
      <sz val="18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ISOCPEUR"/>
      <family val="2"/>
      <charset val="238"/>
    </font>
    <font>
      <b/>
      <sz val="18"/>
      <name val="ISOCPEUR"/>
      <family val="2"/>
      <charset val="238"/>
    </font>
    <font>
      <sz val="14"/>
      <name val="Arial 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10"/>
      <color rgb="FF222222"/>
      <name val="Arial"/>
      <family val="2"/>
      <charset val="238"/>
    </font>
    <font>
      <sz val="10"/>
      <name val="Arial)"/>
      <charset val="238"/>
    </font>
    <font>
      <sz val="10"/>
      <name val="Calibri"/>
      <family val="2"/>
      <charset val="238"/>
    </font>
    <font>
      <b/>
      <sz val="11"/>
      <name val="Arial CE"/>
      <charset val="238"/>
    </font>
    <font>
      <sz val="10"/>
      <color theme="1"/>
      <name val="ISOCPEUR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Border="0" applyAlignment="0" applyProtection="0">
      <protection locked="0"/>
    </xf>
    <xf numFmtId="0" fontId="6" fillId="0" borderId="0"/>
    <xf numFmtId="0" fontId="19" fillId="0" borderId="0"/>
    <xf numFmtId="0" fontId="6" fillId="0" borderId="0">
      <protection locked="0"/>
    </xf>
    <xf numFmtId="0" fontId="18" fillId="0" borderId="0"/>
    <xf numFmtId="0" fontId="6" fillId="0" borderId="0"/>
    <xf numFmtId="0" fontId="4" fillId="0" borderId="0"/>
    <xf numFmtId="0" fontId="17" fillId="0" borderId="0"/>
    <xf numFmtId="0" fontId="4" fillId="0" borderId="0"/>
    <xf numFmtId="0" fontId="20" fillId="0" borderId="0"/>
    <xf numFmtId="0" fontId="2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3" fillId="0" borderId="0"/>
    <xf numFmtId="0" fontId="2" fillId="0" borderId="0"/>
    <xf numFmtId="0" fontId="1" fillId="0" borderId="0"/>
  </cellStyleXfs>
  <cellXfs count="293">
    <xf numFmtId="0" fontId="0" fillId="0" borderId="0" xfId="0"/>
    <xf numFmtId="0" fontId="5" fillId="2" borderId="0" xfId="15" applyFont="1" applyFill="1" applyAlignment="1" applyProtection="1">
      <alignment vertical="center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8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2" borderId="0" xfId="15" applyFont="1" applyFill="1" applyProtection="1">
      <protection locked="0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10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12" fillId="2" borderId="0" xfId="17" applyFont="1" applyFill="1"/>
    <xf numFmtId="0" fontId="7" fillId="2" borderId="0" xfId="17" applyFont="1" applyFill="1"/>
    <xf numFmtId="0" fontId="10" fillId="2" borderId="0" xfId="17" applyFont="1" applyFill="1" applyAlignment="1">
      <alignment vertical="center"/>
    </xf>
    <xf numFmtId="0" fontId="9" fillId="5" borderId="2" xfId="7" applyFont="1" applyFill="1" applyBorder="1"/>
    <xf numFmtId="0" fontId="9" fillId="5" borderId="2" xfId="17" applyFont="1" applyFill="1" applyBorder="1"/>
    <xf numFmtId="0" fontId="6" fillId="2" borderId="2" xfId="17" applyFont="1" applyFill="1" applyBorder="1"/>
    <xf numFmtId="0" fontId="6" fillId="0" borderId="2" xfId="17" applyFont="1" applyBorder="1"/>
    <xf numFmtId="0" fontId="18" fillId="0" borderId="0" xfId="7" applyAlignment="1">
      <alignment horizontal="center"/>
    </xf>
    <xf numFmtId="0" fontId="6" fillId="2" borderId="0" xfId="17" applyFont="1" applyFill="1"/>
    <xf numFmtId="0" fontId="6" fillId="0" borderId="0" xfId="17" applyFont="1"/>
    <xf numFmtId="0" fontId="6" fillId="3" borderId="2" xfId="17" applyFont="1" applyFill="1" applyBorder="1"/>
    <xf numFmtId="0" fontId="9" fillId="5" borderId="2" xfId="17" applyFont="1" applyFill="1" applyBorder="1" applyAlignment="1">
      <alignment vertical="center"/>
    </xf>
    <xf numFmtId="0" fontId="7" fillId="2" borderId="0" xfId="17" applyFont="1" applyFill="1" applyAlignment="1">
      <alignment vertical="center"/>
    </xf>
    <xf numFmtId="0" fontId="6" fillId="2" borderId="2" xfId="17" applyFont="1" applyFill="1" applyBorder="1" applyAlignment="1">
      <alignment vertical="center"/>
    </xf>
    <xf numFmtId="0" fontId="7" fillId="2" borderId="2" xfId="17" applyFont="1" applyFill="1" applyBorder="1"/>
    <xf numFmtId="0" fontId="6" fillId="2" borderId="0" xfId="17" applyFont="1" applyFill="1" applyAlignment="1">
      <alignment vertical="center"/>
    </xf>
    <xf numFmtId="0" fontId="6" fillId="0" borderId="2" xfId="17" applyFont="1" applyBorder="1" applyAlignment="1">
      <alignment horizontal="center"/>
    </xf>
    <xf numFmtId="0" fontId="6" fillId="0" borderId="2" xfId="17" applyFont="1" applyBorder="1" applyAlignment="1">
      <alignment horizontal="left" vertical="center"/>
    </xf>
    <xf numFmtId="0" fontId="9" fillId="0" borderId="2" xfId="17" applyFont="1" applyBorder="1"/>
    <xf numFmtId="0" fontId="6" fillId="0" borderId="2" xfId="7" applyFont="1" applyBorder="1"/>
    <xf numFmtId="0" fontId="6" fillId="2" borderId="2" xfId="7" applyFont="1" applyFill="1" applyBorder="1" applyAlignment="1">
      <alignment horizontal="center"/>
    </xf>
    <xf numFmtId="0" fontId="6" fillId="2" borderId="2" xfId="7" applyFont="1" applyFill="1" applyBorder="1"/>
    <xf numFmtId="0" fontId="10" fillId="2" borderId="0" xfId="17" applyFont="1" applyFill="1" applyAlignment="1">
      <alignment vertical="center" wrapText="1"/>
    </xf>
    <xf numFmtId="0" fontId="6" fillId="0" borderId="2" xfId="17" applyFont="1" applyBorder="1" applyAlignment="1">
      <alignment horizontal="center" vertical="center"/>
    </xf>
    <xf numFmtId="0" fontId="6" fillId="0" borderId="0" xfId="7" applyFont="1"/>
    <xf numFmtId="0" fontId="6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9" fontId="5" fillId="2" borderId="35" xfId="0" applyNumberFormat="1" applyFont="1" applyFill="1" applyBorder="1" applyAlignment="1" applyProtection="1">
      <alignment horizontal="left" vertical="top"/>
      <protection locked="0"/>
    </xf>
    <xf numFmtId="49" fontId="5" fillId="2" borderId="13" xfId="0" applyNumberFormat="1" applyFont="1" applyFill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center"/>
      <protection locked="0"/>
    </xf>
    <xf numFmtId="0" fontId="26" fillId="2" borderId="16" xfId="0" applyFont="1" applyFill="1" applyBorder="1" applyAlignment="1" applyProtection="1">
      <alignment horizontal="center" vertical="center"/>
      <protection locked="0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49" fontId="26" fillId="2" borderId="5" xfId="0" applyNumberFormat="1" applyFont="1" applyFill="1" applyBorder="1" applyAlignment="1" applyProtection="1">
      <alignment horizontal="left" vertical="top"/>
      <protection locked="0"/>
    </xf>
    <xf numFmtId="0" fontId="26" fillId="2" borderId="21" xfId="0" applyFont="1" applyFill="1" applyBorder="1" applyAlignment="1" applyProtection="1">
      <alignment vertical="center"/>
      <protection locked="0"/>
    </xf>
    <xf numFmtId="0" fontId="26" fillId="2" borderId="22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18" xfId="0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6" fillId="2" borderId="26" xfId="0" applyFont="1" applyFill="1" applyBorder="1" applyAlignment="1" applyProtection="1">
      <alignment vertical="center"/>
      <protection locked="0"/>
    </xf>
    <xf numFmtId="0" fontId="26" fillId="2" borderId="27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6" fillId="2" borderId="32" xfId="0" applyFont="1" applyFill="1" applyBorder="1" applyAlignment="1" applyProtection="1">
      <alignment horizontal="center" vertical="center" wrapText="1"/>
      <protection locked="0"/>
    </xf>
    <xf numFmtId="0" fontId="26" fillId="2" borderId="36" xfId="0" applyFont="1" applyFill="1" applyBorder="1" applyAlignment="1" applyProtection="1">
      <alignment horizontal="center" vertical="center" wrapText="1"/>
      <protection locked="0"/>
    </xf>
    <xf numFmtId="0" fontId="26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49" fontId="26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11" fillId="2" borderId="1" xfId="2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/>
    </xf>
    <xf numFmtId="0" fontId="9" fillId="5" borderId="10" xfId="17" applyFont="1" applyFill="1" applyBorder="1"/>
    <xf numFmtId="0" fontId="10" fillId="2" borderId="1" xfId="17" applyFont="1" applyFill="1" applyBorder="1" applyAlignment="1">
      <alignment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10" fillId="2" borderId="2" xfId="15" applyFont="1" applyFill="1" applyBorder="1" applyAlignment="1" applyProtection="1">
      <alignment horizontal="center" vertical="center"/>
      <protection locked="0"/>
    </xf>
    <xf numFmtId="0" fontId="10" fillId="2" borderId="5" xfId="15" applyFont="1" applyFill="1" applyBorder="1" applyAlignment="1" applyProtection="1">
      <alignment horizontal="center" vertical="center"/>
      <protection locked="0"/>
    </xf>
    <xf numFmtId="0" fontId="10" fillId="2" borderId="9" xfId="15" applyFont="1" applyFill="1" applyBorder="1" applyAlignment="1" applyProtection="1">
      <alignment horizontal="center" vertical="center"/>
      <protection locked="0"/>
    </xf>
    <xf numFmtId="49" fontId="10" fillId="2" borderId="0" xfId="15" applyNumberFormat="1" applyFont="1" applyFill="1" applyAlignment="1" applyProtection="1">
      <alignment horizontal="right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2" xfId="15" applyFont="1" applyFill="1" applyBorder="1" applyAlignment="1" applyProtection="1">
      <alignment horizontal="center" vertical="center"/>
      <protection locked="0"/>
    </xf>
    <xf numFmtId="0" fontId="10" fillId="6" borderId="9" xfId="15" applyFont="1" applyFill="1" applyBorder="1" applyAlignment="1" applyProtection="1">
      <alignment horizontal="center" vertical="center"/>
      <protection locked="0"/>
    </xf>
    <xf numFmtId="0" fontId="10" fillId="6" borderId="5" xfId="15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26" fillId="2" borderId="0" xfId="15" applyFont="1" applyFill="1" applyAlignment="1" applyProtection="1">
      <alignment horizontal="center" vertical="center"/>
      <protection locked="0"/>
    </xf>
    <xf numFmtId="0" fontId="10" fillId="2" borderId="0" xfId="15" applyFont="1" applyFill="1" applyAlignment="1" applyProtection="1">
      <alignment horizontal="center" vertical="center"/>
      <protection locked="0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6" fillId="2" borderId="0" xfId="0" applyFont="1" applyFill="1" applyProtection="1"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vertical="top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0" fillId="2" borderId="39" xfId="0" applyFont="1" applyFill="1" applyBorder="1" applyAlignment="1" applyProtection="1">
      <alignment horizontal="center" vertical="center" wrapText="1"/>
      <protection locked="0"/>
    </xf>
    <xf numFmtId="0" fontId="10" fillId="6" borderId="39" xfId="0" applyFont="1" applyFill="1" applyBorder="1" applyAlignment="1" applyProtection="1">
      <alignment horizontal="center" vertical="center" wrapText="1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39" xfId="15" applyFont="1" applyFill="1" applyBorder="1" applyAlignment="1" applyProtection="1">
      <alignment horizontal="center" vertical="center"/>
      <protection locked="0"/>
    </xf>
    <xf numFmtId="0" fontId="10" fillId="2" borderId="39" xfId="15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/>
      <protection locked="0"/>
    </xf>
    <xf numFmtId="0" fontId="10" fillId="6" borderId="28" xfId="15" applyFont="1" applyFill="1" applyBorder="1" applyAlignment="1" applyProtection="1">
      <alignment horizontal="center" vertical="center"/>
      <protection locked="0"/>
    </xf>
    <xf numFmtId="0" fontId="10" fillId="2" borderId="28" xfId="15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/>
      <protection locked="0"/>
    </xf>
    <xf numFmtId="0" fontId="10" fillId="6" borderId="44" xfId="15" applyFont="1" applyFill="1" applyBorder="1" applyAlignment="1" applyProtection="1">
      <alignment horizontal="center" vertical="center"/>
      <protection locked="0"/>
    </xf>
    <xf numFmtId="0" fontId="10" fillId="2" borderId="44" xfId="15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6" borderId="29" xfId="0" applyFont="1" applyFill="1" applyBorder="1" applyAlignment="1" applyProtection="1">
      <alignment horizontal="center" vertical="center" wrapText="1"/>
      <protection locked="0"/>
    </xf>
    <xf numFmtId="0" fontId="10" fillId="6" borderId="29" xfId="0" applyFont="1" applyFill="1" applyBorder="1" applyAlignment="1" applyProtection="1">
      <alignment horizontal="center" vertical="center"/>
      <protection locked="0"/>
    </xf>
    <xf numFmtId="0" fontId="10" fillId="6" borderId="29" xfId="15" applyFont="1" applyFill="1" applyBorder="1" applyAlignment="1" applyProtection="1">
      <alignment horizontal="center" vertical="center"/>
      <protection locked="0"/>
    </xf>
    <xf numFmtId="0" fontId="10" fillId="2" borderId="29" xfId="15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0" fontId="8" fillId="2" borderId="0" xfId="14" applyFont="1" applyFill="1" applyAlignment="1" applyProtection="1">
      <alignment vertical="center"/>
      <protection locked="0"/>
    </xf>
    <xf numFmtId="0" fontId="11" fillId="2" borderId="0" xfId="2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49" fontId="10" fillId="2" borderId="2" xfId="15" applyNumberFormat="1" applyFont="1" applyFill="1" applyBorder="1" applyAlignment="1" applyProtection="1">
      <alignment horizontal="center" vertical="center"/>
      <protection locked="0"/>
    </xf>
    <xf numFmtId="49" fontId="10" fillId="2" borderId="39" xfId="15" applyNumberFormat="1" applyFont="1" applyFill="1" applyBorder="1" applyAlignment="1" applyProtection="1">
      <alignment horizontal="center" vertical="center"/>
      <protection locked="0"/>
    </xf>
    <xf numFmtId="49" fontId="10" fillId="2" borderId="29" xfId="15" applyNumberFormat="1" applyFont="1" applyFill="1" applyBorder="1" applyAlignment="1" applyProtection="1">
      <alignment horizontal="center" vertical="center"/>
      <protection locked="0"/>
    </xf>
    <xf numFmtId="49" fontId="10" fillId="2" borderId="44" xfId="15" applyNumberFormat="1" applyFont="1" applyFill="1" applyBorder="1" applyAlignment="1" applyProtection="1">
      <alignment horizontal="center" vertical="center"/>
      <protection locked="0"/>
    </xf>
    <xf numFmtId="49" fontId="10" fillId="2" borderId="28" xfId="15" applyNumberFormat="1" applyFont="1" applyFill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26" fillId="2" borderId="0" xfId="0" applyFont="1" applyFill="1" applyAlignment="1" applyProtection="1">
      <alignment vertical="top"/>
      <protection locked="0"/>
    </xf>
    <xf numFmtId="0" fontId="16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32" fillId="0" borderId="0" xfId="0" applyFont="1" applyAlignment="1">
      <alignment vertical="top"/>
    </xf>
    <xf numFmtId="0" fontId="26" fillId="2" borderId="14" xfId="0" applyFont="1" applyFill="1" applyBorder="1" applyProtection="1">
      <protection locked="0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15" applyFont="1" applyBorder="1" applyAlignment="1" applyProtection="1">
      <alignment horizontal="center" vertical="center"/>
      <protection locked="0"/>
    </xf>
    <xf numFmtId="0" fontId="10" fillId="0" borderId="2" xfId="15" applyFont="1" applyBorder="1" applyAlignment="1" applyProtection="1">
      <alignment horizontal="center" vertical="center"/>
      <protection locked="0"/>
    </xf>
    <xf numFmtId="0" fontId="10" fillId="0" borderId="9" xfId="15" applyFont="1" applyBorder="1" applyAlignment="1" applyProtection="1">
      <alignment horizontal="center" vertical="center"/>
      <protection locked="0"/>
    </xf>
    <xf numFmtId="0" fontId="10" fillId="0" borderId="39" xfId="15" applyFont="1" applyBorder="1" applyAlignment="1" applyProtection="1">
      <alignment horizontal="center" vertical="center"/>
      <protection locked="0"/>
    </xf>
    <xf numFmtId="0" fontId="10" fillId="0" borderId="29" xfId="15" applyFont="1" applyBorder="1" applyAlignment="1" applyProtection="1">
      <alignment horizontal="center" vertical="center"/>
      <protection locked="0"/>
    </xf>
    <xf numFmtId="0" fontId="10" fillId="0" borderId="44" xfId="15" applyFont="1" applyBorder="1" applyAlignment="1" applyProtection="1">
      <alignment horizontal="center" vertical="center"/>
      <protection locked="0"/>
    </xf>
    <xf numFmtId="0" fontId="10" fillId="0" borderId="28" xfId="15" applyFont="1" applyBorder="1" applyAlignment="1" applyProtection="1">
      <alignment horizontal="center" vertical="center"/>
      <protection locked="0"/>
    </xf>
    <xf numFmtId="0" fontId="6" fillId="0" borderId="0" xfId="17" applyFont="1" applyAlignment="1">
      <alignment horizontal="center" vertical="center"/>
    </xf>
    <xf numFmtId="0" fontId="26" fillId="2" borderId="48" xfId="0" applyFont="1" applyFill="1" applyBorder="1" applyAlignment="1" applyProtection="1">
      <alignment horizontal="center" vertical="center"/>
      <protection locked="0"/>
    </xf>
    <xf numFmtId="0" fontId="10" fillId="2" borderId="11" xfId="15" applyFont="1" applyFill="1" applyBorder="1" applyAlignment="1" applyProtection="1">
      <alignment horizontal="center"/>
      <protection locked="0"/>
    </xf>
    <xf numFmtId="0" fontId="10" fillId="2" borderId="10" xfId="15" applyFont="1" applyFill="1" applyBorder="1" applyAlignment="1" applyProtection="1">
      <alignment horizontal="center"/>
      <protection locked="0"/>
    </xf>
    <xf numFmtId="0" fontId="10" fillId="2" borderId="49" xfId="15" applyFont="1" applyFill="1" applyBorder="1" applyAlignment="1" applyProtection="1">
      <alignment horizontal="center"/>
      <protection locked="0"/>
    </xf>
    <xf numFmtId="0" fontId="10" fillId="2" borderId="50" xfId="15" applyFont="1" applyFill="1" applyBorder="1" applyAlignment="1" applyProtection="1">
      <alignment horizontal="center"/>
      <protection locked="0"/>
    </xf>
    <xf numFmtId="0" fontId="10" fillId="2" borderId="1" xfId="15" applyFont="1" applyFill="1" applyBorder="1" applyAlignment="1" applyProtection="1">
      <alignment horizontal="center"/>
      <protection locked="0"/>
    </xf>
    <xf numFmtId="0" fontId="10" fillId="2" borderId="18" xfId="15" applyFont="1" applyFill="1" applyBorder="1" applyAlignment="1" applyProtection="1">
      <alignment horizontal="center"/>
      <protection locked="0"/>
    </xf>
    <xf numFmtId="0" fontId="10" fillId="2" borderId="19" xfId="15" applyFont="1" applyFill="1" applyBorder="1" applyAlignment="1" applyProtection="1">
      <alignment horizontal="center"/>
      <protection locked="0"/>
    </xf>
    <xf numFmtId="0" fontId="10" fillId="2" borderId="5" xfId="15" applyFont="1" applyFill="1" applyBorder="1" applyAlignment="1" applyProtection="1">
      <alignment horizontal="center"/>
      <protection locked="0"/>
    </xf>
    <xf numFmtId="0" fontId="10" fillId="2" borderId="2" xfId="15" applyFont="1" applyFill="1" applyBorder="1" applyAlignment="1" applyProtection="1">
      <alignment horizontal="center"/>
      <protection locked="0"/>
    </xf>
    <xf numFmtId="0" fontId="10" fillId="2" borderId="9" xfId="15" applyFont="1" applyFill="1" applyBorder="1" applyAlignment="1" applyProtection="1">
      <alignment horizontal="center"/>
      <protection locked="0"/>
    </xf>
    <xf numFmtId="0" fontId="10" fillId="2" borderId="39" xfId="15" applyFont="1" applyFill="1" applyBorder="1" applyAlignment="1" applyProtection="1">
      <alignment horizontal="center"/>
      <protection locked="0"/>
    </xf>
    <xf numFmtId="0" fontId="10" fillId="2" borderId="29" xfId="15" applyFont="1" applyFill="1" applyBorder="1" applyAlignment="1" applyProtection="1">
      <alignment horizontal="center"/>
      <protection locked="0"/>
    </xf>
    <xf numFmtId="0" fontId="10" fillId="2" borderId="44" xfId="15" applyFont="1" applyFill="1" applyBorder="1" applyAlignment="1" applyProtection="1">
      <alignment horizontal="center"/>
      <protection locked="0"/>
    </xf>
    <xf numFmtId="0" fontId="10" fillId="2" borderId="28" xfId="15" applyFont="1" applyFill="1" applyBorder="1" applyAlignment="1" applyProtection="1">
      <alignment horizontal="center"/>
      <protection locked="0"/>
    </xf>
    <xf numFmtId="0" fontId="7" fillId="3" borderId="0" xfId="18" applyFont="1" applyFill="1" applyAlignment="1" applyProtection="1">
      <alignment vertical="center"/>
      <protection locked="0"/>
    </xf>
    <xf numFmtId="0" fontId="34" fillId="3" borderId="0" xfId="7" applyFont="1" applyFill="1" applyAlignment="1">
      <alignment vertical="center"/>
    </xf>
    <xf numFmtId="0" fontId="34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18" fillId="0" borderId="0" xfId="7"/>
    <xf numFmtId="0" fontId="37" fillId="0" borderId="40" xfId="7" applyFont="1" applyBorder="1" applyAlignment="1">
      <alignment horizontal="center" vertical="center"/>
    </xf>
    <xf numFmtId="2" fontId="38" fillId="0" borderId="40" xfId="7" applyNumberFormat="1" applyFont="1" applyBorder="1" applyAlignment="1">
      <alignment horizontal="center" vertical="center"/>
    </xf>
    <xf numFmtId="0" fontId="18" fillId="0" borderId="53" xfId="7" applyBorder="1"/>
    <xf numFmtId="0" fontId="18" fillId="0" borderId="54" xfId="7" applyBorder="1"/>
    <xf numFmtId="0" fontId="18" fillId="0" borderId="55" xfId="7" applyBorder="1"/>
    <xf numFmtId="0" fontId="18" fillId="0" borderId="56" xfId="7" applyBorder="1"/>
    <xf numFmtId="0" fontId="18" fillId="0" borderId="46" xfId="7" applyBorder="1"/>
    <xf numFmtId="0" fontId="39" fillId="0" borderId="0" xfId="7" applyFont="1"/>
    <xf numFmtId="0" fontId="37" fillId="0" borderId="0" xfId="7" applyFont="1" applyAlignment="1">
      <alignment horizontal="center" vertical="center"/>
    </xf>
    <xf numFmtId="0" fontId="40" fillId="0" borderId="40" xfId="7" applyFont="1" applyBorder="1" applyAlignment="1">
      <alignment horizontal="center" vertical="center"/>
    </xf>
    <xf numFmtId="0" fontId="40" fillId="0" borderId="0" xfId="7" applyFont="1" applyAlignment="1">
      <alignment horizontal="center" vertical="center"/>
    </xf>
    <xf numFmtId="0" fontId="41" fillId="0" borderId="40" xfId="7" applyFont="1" applyBorder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7" fillId="0" borderId="0" xfId="7" applyFont="1" applyAlignment="1">
      <alignment vertical="center"/>
    </xf>
    <xf numFmtId="0" fontId="43" fillId="0" borderId="0" xfId="7" applyFont="1" applyAlignment="1">
      <alignment horizontal="center" vertical="center"/>
    </xf>
    <xf numFmtId="0" fontId="40" fillId="0" borderId="38" xfId="7" applyFont="1" applyBorder="1" applyAlignment="1">
      <alignment horizontal="center" vertical="center"/>
    </xf>
    <xf numFmtId="0" fontId="45" fillId="0" borderId="40" xfId="7" applyFont="1" applyBorder="1" applyAlignment="1">
      <alignment horizontal="center" vertical="center"/>
    </xf>
    <xf numFmtId="0" fontId="18" fillId="0" borderId="57" xfId="7" applyBorder="1"/>
    <xf numFmtId="0" fontId="18" fillId="0" borderId="26" xfId="7" applyBorder="1"/>
    <xf numFmtId="0" fontId="18" fillId="0" borderId="27" xfId="7" applyBorder="1"/>
    <xf numFmtId="0" fontId="18" fillId="0" borderId="0" xfId="7" applyAlignment="1">
      <alignment horizontal="right"/>
    </xf>
    <xf numFmtId="0" fontId="46" fillId="0" borderId="0" xfId="7" applyFont="1"/>
    <xf numFmtId="0" fontId="32" fillId="0" borderId="0" xfId="0" applyFont="1" applyAlignment="1">
      <alignment vertical="top" wrapText="1"/>
    </xf>
    <xf numFmtId="0" fontId="36" fillId="3" borderId="0" xfId="7" applyFont="1" applyFill="1" applyAlignment="1">
      <alignment vertical="center"/>
    </xf>
    <xf numFmtId="0" fontId="11" fillId="2" borderId="1" xfId="2" applyFill="1" applyBorder="1" applyAlignment="1" applyProtection="1">
      <alignment horizontal="left" vertical="center"/>
      <protection locked="0"/>
    </xf>
    <xf numFmtId="0" fontId="18" fillId="0" borderId="1" xfId="7" applyBorder="1"/>
    <xf numFmtId="0" fontId="6" fillId="0" borderId="2" xfId="17" applyFont="1" applyBorder="1" applyAlignment="1">
      <alignment vertical="center"/>
    </xf>
    <xf numFmtId="0" fontId="6" fillId="0" borderId="2" xfId="7" applyFont="1" applyBorder="1" applyAlignment="1">
      <alignment horizontal="center"/>
    </xf>
    <xf numFmtId="0" fontId="6" fillId="2" borderId="0" xfId="17" applyFont="1" applyFill="1" applyAlignment="1">
      <alignment horizontal="center" vertical="center"/>
    </xf>
    <xf numFmtId="0" fontId="6" fillId="0" borderId="0" xfId="7" applyFont="1" applyAlignment="1">
      <alignment horizontal="center"/>
    </xf>
    <xf numFmtId="49" fontId="26" fillId="2" borderId="33" xfId="0" applyNumberFormat="1" applyFont="1" applyFill="1" applyBorder="1" applyAlignment="1" applyProtection="1">
      <alignment horizontal="left" vertical="top" wrapText="1"/>
      <protection locked="0"/>
    </xf>
    <xf numFmtId="0" fontId="4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8" fillId="3" borderId="0" xfId="2" applyFont="1" applyFill="1" applyAlignment="1" applyProtection="1">
      <alignment vertical="center"/>
    </xf>
    <xf numFmtId="0" fontId="32" fillId="0" borderId="0" xfId="0" applyFont="1" applyAlignment="1">
      <alignment horizontal="left" vertical="top"/>
    </xf>
    <xf numFmtId="0" fontId="47" fillId="0" borderId="0" xfId="0" applyFont="1"/>
    <xf numFmtId="0" fontId="2" fillId="0" borderId="0" xfId="21"/>
    <xf numFmtId="0" fontId="2" fillId="0" borderId="1" xfId="21" applyBorder="1"/>
    <xf numFmtId="0" fontId="49" fillId="0" borderId="0" xfId="0" applyFont="1"/>
    <xf numFmtId="0" fontId="50" fillId="0" borderId="0" xfId="0" applyFont="1" applyAlignment="1">
      <alignment horizontal="left"/>
    </xf>
    <xf numFmtId="0" fontId="18" fillId="0" borderId="2" xfId="7" applyBorder="1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6" fillId="0" borderId="2" xfId="8" applyBorder="1"/>
    <xf numFmtId="0" fontId="18" fillId="0" borderId="0" xfId="7" applyAlignment="1">
      <alignment horizontal="center" vertical="center"/>
    </xf>
    <xf numFmtId="0" fontId="1" fillId="0" borderId="0" xfId="22"/>
    <xf numFmtId="0" fontId="1" fillId="0" borderId="1" xfId="22" applyBorder="1"/>
    <xf numFmtId="0" fontId="52" fillId="0" borderId="0" xfId="7" applyFont="1" applyAlignment="1">
      <alignment horizontal="center"/>
    </xf>
    <xf numFmtId="1" fontId="45" fillId="0" borderId="40" xfId="7" applyNumberFormat="1" applyFont="1" applyBorder="1" applyAlignment="1">
      <alignment horizontal="center" vertical="center"/>
    </xf>
    <xf numFmtId="0" fontId="39" fillId="0" borderId="0" xfId="22" applyFont="1"/>
    <xf numFmtId="0" fontId="44" fillId="0" borderId="40" xfId="7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26" fillId="2" borderId="0" xfId="0" applyFont="1" applyFill="1" applyAlignment="1" applyProtection="1">
      <alignment horizontal="left" vertical="top" wrapText="1"/>
      <protection locked="0"/>
    </xf>
    <xf numFmtId="0" fontId="32" fillId="3" borderId="0" xfId="0" applyFont="1" applyFill="1" applyAlignment="1">
      <alignment horizontal="left" vertical="top" wrapText="1"/>
    </xf>
    <xf numFmtId="0" fontId="26" fillId="2" borderId="47" xfId="0" applyFont="1" applyFill="1" applyBorder="1" applyAlignment="1" applyProtection="1">
      <alignment horizontal="center" vertical="center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10" fillId="2" borderId="7" xfId="15" applyFont="1" applyFill="1" applyBorder="1" applyAlignment="1" applyProtection="1">
      <alignment horizontal="center"/>
      <protection locked="0"/>
    </xf>
    <xf numFmtId="0" fontId="10" fillId="2" borderId="51" xfId="15" applyFont="1" applyFill="1" applyBorder="1" applyAlignment="1" applyProtection="1">
      <alignment horizontal="center"/>
      <protection locked="0"/>
    </xf>
    <xf numFmtId="0" fontId="10" fillId="2" borderId="6" xfId="15" applyFont="1" applyFill="1" applyBorder="1" applyAlignment="1" applyProtection="1">
      <alignment horizontal="center"/>
      <protection locked="0"/>
    </xf>
    <xf numFmtId="0" fontId="10" fillId="2" borderId="31" xfId="15" applyFont="1" applyFill="1" applyBorder="1" applyAlignment="1" applyProtection="1">
      <alignment horizontal="center"/>
      <protection locked="0"/>
    </xf>
    <xf numFmtId="49" fontId="26" fillId="2" borderId="0" xfId="0" applyNumberFormat="1" applyFont="1" applyFill="1" applyAlignment="1" applyProtection="1">
      <alignment horizontal="center" vertical="top" wrapText="1"/>
      <protection locked="0"/>
    </xf>
    <xf numFmtId="49" fontId="26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6" fillId="2" borderId="6" xfId="0" applyFont="1" applyFill="1" applyBorder="1" applyAlignment="1" applyProtection="1">
      <alignment horizontal="left" vertical="top"/>
      <protection locked="0"/>
    </xf>
    <xf numFmtId="0" fontId="26" fillId="2" borderId="31" xfId="0" applyFont="1" applyFill="1" applyBorder="1" applyAlignment="1" applyProtection="1">
      <alignment horizontal="left" vertical="top"/>
      <protection locked="0"/>
    </xf>
    <xf numFmtId="0" fontId="26" fillId="2" borderId="30" xfId="0" applyFont="1" applyFill="1" applyBorder="1" applyAlignment="1" applyProtection="1">
      <alignment horizontal="left" vertical="top"/>
      <protection locked="0"/>
    </xf>
    <xf numFmtId="0" fontId="26" fillId="2" borderId="11" xfId="0" applyFont="1" applyFill="1" applyBorder="1" applyAlignment="1" applyProtection="1">
      <alignment horizontal="left" vertical="top"/>
      <protection locked="0"/>
    </xf>
    <xf numFmtId="49" fontId="26" fillId="2" borderId="6" xfId="0" applyNumberFormat="1" applyFont="1" applyFill="1" applyBorder="1" applyAlignment="1" applyProtection="1">
      <alignment horizontal="left" vertical="top" wrapText="1"/>
      <protection locked="0"/>
    </xf>
    <xf numFmtId="49" fontId="26" fillId="2" borderId="33" xfId="0" applyNumberFormat="1" applyFont="1" applyFill="1" applyBorder="1" applyAlignment="1" applyProtection="1">
      <alignment horizontal="left" vertical="top" wrapText="1"/>
      <protection locked="0"/>
    </xf>
    <xf numFmtId="49" fontId="26" fillId="2" borderId="11" xfId="0" applyNumberFormat="1" applyFont="1" applyFill="1" applyBorder="1" applyAlignment="1" applyProtection="1">
      <alignment horizontal="left" vertical="top" wrapText="1"/>
      <protection locked="0"/>
    </xf>
    <xf numFmtId="49" fontId="26" fillId="2" borderId="31" xfId="0" applyNumberFormat="1" applyFont="1" applyFill="1" applyBorder="1" applyAlignment="1" applyProtection="1">
      <alignment horizontal="left" vertical="top" wrapText="1"/>
      <protection locked="0"/>
    </xf>
    <xf numFmtId="49" fontId="26" fillId="2" borderId="29" xfId="0" applyNumberFormat="1" applyFont="1" applyFill="1" applyBorder="1" applyAlignment="1" applyProtection="1">
      <alignment horizontal="center" vertical="top"/>
      <protection locked="0"/>
    </xf>
    <xf numFmtId="49" fontId="26" fillId="2" borderId="28" xfId="0" applyNumberFormat="1" applyFont="1" applyFill="1" applyBorder="1" applyAlignment="1" applyProtection="1">
      <alignment horizontal="center" vertical="top"/>
      <protection locked="0"/>
    </xf>
    <xf numFmtId="0" fontId="10" fillId="2" borderId="34" xfId="15" applyFont="1" applyFill="1" applyBorder="1" applyAlignment="1" applyProtection="1">
      <alignment horizontal="center"/>
      <protection locked="0"/>
    </xf>
    <xf numFmtId="0" fontId="10" fillId="2" borderId="52" xfId="15" applyFont="1" applyFill="1" applyBorder="1" applyAlignment="1" applyProtection="1">
      <alignment horizontal="center"/>
      <protection locked="0"/>
    </xf>
    <xf numFmtId="0" fontId="53" fillId="0" borderId="36" xfId="7" applyFont="1" applyBorder="1" applyAlignment="1">
      <alignment horizontal="center" vertical="center" wrapText="1"/>
    </xf>
    <xf numFmtId="0" fontId="53" fillId="0" borderId="38" xfId="7" applyFont="1" applyBorder="1" applyAlignment="1">
      <alignment horizontal="center" vertical="center" wrapText="1"/>
    </xf>
    <xf numFmtId="0" fontId="53" fillId="0" borderId="36" xfId="7" applyFont="1" applyBorder="1" applyAlignment="1">
      <alignment horizontal="center" wrapText="1"/>
    </xf>
    <xf numFmtId="0" fontId="53" fillId="0" borderId="38" xfId="7" applyFont="1" applyBorder="1" applyAlignment="1">
      <alignment horizontal="center" wrapText="1"/>
    </xf>
    <xf numFmtId="0" fontId="37" fillId="0" borderId="58" xfId="7" applyFont="1" applyBorder="1" applyAlignment="1">
      <alignment horizontal="center" vertical="center"/>
    </xf>
    <xf numFmtId="0" fontId="37" fillId="0" borderId="59" xfId="7" applyFont="1" applyBorder="1" applyAlignment="1">
      <alignment horizontal="center" vertical="center"/>
    </xf>
    <xf numFmtId="0" fontId="6" fillId="2" borderId="2" xfId="17" applyFont="1" applyFill="1" applyBorder="1" applyAlignment="1">
      <alignment vertical="center" wrapText="1"/>
    </xf>
  </cellXfs>
  <cellStyles count="23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1 2" xfId="20" xr:uid="{00000000-0005-0000-0000-000006000000}"/>
    <cellStyle name="Normální 11 2 2" xfId="21" xr:uid="{00000000-0005-0000-0000-000007000000}"/>
    <cellStyle name="Normální 11 2 3" xfId="22" xr:uid="{00000000-0005-0000-0000-000008000000}"/>
    <cellStyle name="Normální 12" xfId="6" xr:uid="{00000000-0005-0000-0000-000009000000}"/>
    <cellStyle name="Normální 14" xfId="7" xr:uid="{00000000-0005-0000-0000-00000A000000}"/>
    <cellStyle name="Normální 2" xfId="8" xr:uid="{00000000-0005-0000-0000-00000B000000}"/>
    <cellStyle name="Normální 3" xfId="9" xr:uid="{00000000-0005-0000-0000-00000C000000}"/>
    <cellStyle name="normální 3 2" xfId="17" xr:uid="{00000000-0005-0000-0000-00000D000000}"/>
    <cellStyle name="Normální 4" xfId="10" xr:uid="{00000000-0005-0000-0000-00000E000000}"/>
    <cellStyle name="Normální 4 2" xfId="11" xr:uid="{00000000-0005-0000-0000-00000F000000}"/>
    <cellStyle name="Normální 5" xfId="12" xr:uid="{00000000-0005-0000-0000-000010000000}"/>
    <cellStyle name="Normální 6" xfId="13" xr:uid="{00000000-0005-0000-0000-000011000000}"/>
    <cellStyle name="normální_List1" xfId="14" xr:uid="{00000000-0005-0000-0000-000012000000}"/>
    <cellStyle name="normální_List3_1" xfId="15" xr:uid="{00000000-0005-0000-0000-000013000000}"/>
    <cellStyle name="normální_List3_1 2" xfId="18" xr:uid="{00000000-0005-0000-0000-000014000000}"/>
    <cellStyle name="normální_měření" xfId="19" xr:uid="{00000000-0005-0000-0000-000015000000}"/>
    <cellStyle name="Procenta 2" xfId="16" xr:uid="{00000000-0005-0000-0000-000016000000}"/>
  </cellStyles>
  <dxfs count="25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677333</xdr:colOff>
      <xdr:row>80</xdr:row>
      <xdr:rowOff>63498</xdr:rowOff>
    </xdr:from>
    <xdr:to>
      <xdr:col>8</xdr:col>
      <xdr:colOff>490181</xdr:colOff>
      <xdr:row>90</xdr:row>
      <xdr:rowOff>190500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16" y="18330331"/>
          <a:ext cx="5273848" cy="245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2391834</xdr:colOff>
      <xdr:row>93</xdr:row>
      <xdr:rowOff>116413</xdr:rowOff>
    </xdr:from>
    <xdr:to>
      <xdr:col>8</xdr:col>
      <xdr:colOff>733285</xdr:colOff>
      <xdr:row>105</xdr:row>
      <xdr:rowOff>116414</xdr:rowOff>
    </xdr:to>
    <xdr:pic>
      <xdr:nvPicPr>
        <xdr:cNvPr id="7" name="Obráze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4" y="21410080"/>
          <a:ext cx="6607034" cy="2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608147</xdr:colOff>
      <xdr:row>95</xdr:row>
      <xdr:rowOff>127000</xdr:rowOff>
    </xdr:from>
    <xdr:to>
      <xdr:col>18</xdr:col>
      <xdr:colOff>369357</xdr:colOff>
      <xdr:row>119</xdr:row>
      <xdr:rowOff>142875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97" y="21886333"/>
          <a:ext cx="7952710" cy="560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370417</xdr:colOff>
      <xdr:row>68</xdr:row>
      <xdr:rowOff>254000</xdr:rowOff>
    </xdr:from>
    <xdr:to>
      <xdr:col>17</xdr:col>
      <xdr:colOff>857249</xdr:colOff>
      <xdr:row>91</xdr:row>
      <xdr:rowOff>71652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15546917"/>
          <a:ext cx="7768165" cy="534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13</xdr:row>
      <xdr:rowOff>57150</xdr:rowOff>
    </xdr:from>
    <xdr:to>
      <xdr:col>12</xdr:col>
      <xdr:colOff>531985</xdr:colOff>
      <xdr:row>28</xdr:row>
      <xdr:rowOff>17464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05075"/>
          <a:ext cx="5313535" cy="23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85725</xdr:rowOff>
    </xdr:from>
    <xdr:to>
      <xdr:col>13</xdr:col>
      <xdr:colOff>443027</xdr:colOff>
      <xdr:row>43</xdr:row>
      <xdr:rowOff>38100</xdr:rowOff>
    </xdr:to>
    <xdr:pic>
      <xdr:nvPicPr>
        <xdr:cNvPr id="4" name="Obráze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4962525"/>
          <a:ext cx="5824652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139149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8</xdr:row>
      <xdr:rowOff>53340</xdr:rowOff>
    </xdr:from>
    <xdr:to>
      <xdr:col>6</xdr:col>
      <xdr:colOff>714375</xdr:colOff>
      <xdr:row>25</xdr:row>
      <xdr:rowOff>167640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6" t="18845" r="18169" b="28220"/>
        <a:stretch>
          <a:fillRect/>
        </a:stretch>
      </xdr:blipFill>
      <xdr:spPr bwMode="auto">
        <a:xfrm>
          <a:off x="1607820" y="1939290"/>
          <a:ext cx="294513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1000124</xdr:colOff>
      <xdr:row>0</xdr:row>
      <xdr:rowOff>107950</xdr:rowOff>
    </xdr:from>
    <xdr:to>
      <xdr:col>10</xdr:col>
      <xdr:colOff>37043</xdr:colOff>
      <xdr:row>1</xdr:row>
      <xdr:rowOff>146557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299" y="1079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</xdr:row>
      <xdr:rowOff>22860</xdr:rowOff>
    </xdr:from>
    <xdr:to>
      <xdr:col>5</xdr:col>
      <xdr:colOff>582930</xdr:colOff>
      <xdr:row>25</xdr:row>
      <xdr:rowOff>20955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4" t="20074" r="21249" b="27557"/>
        <a:stretch>
          <a:fillRect/>
        </a:stretch>
      </xdr:blipFill>
      <xdr:spPr bwMode="auto">
        <a:xfrm>
          <a:off x="1533525" y="1451610"/>
          <a:ext cx="2697480" cy="343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1276349</xdr:colOff>
      <xdr:row>0</xdr:row>
      <xdr:rowOff>69850</xdr:rowOff>
    </xdr:from>
    <xdr:to>
      <xdr:col>9</xdr:col>
      <xdr:colOff>351368</xdr:colOff>
      <xdr:row>1</xdr:row>
      <xdr:rowOff>108457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9" y="698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2%20Prodej%20-%20export\Objedn&#225;vkov&#233;%20formul&#225;&#345;e\2024\PL\Formularz_zam&#243;wieniowy_zaluzje_zewnetrzne_skos_C80F_TE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olova\AppData\Local\Microsoft\Windows\INetCache\Content.Outlook\0ECZO01Y\C80FTE_neofici&#225;ln&#23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1%20Prodej%20-%20&#268;R\Objedn&#225;vkov&#233;%20formul&#225;&#345;e\2017\Exteri&#233;ry\cz_objednavkovy_formular_&#353;ikm&#225;_&#382;aluzie_C80F_TE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6_Fin&#225;ln&#237;%20cen&#237;ky\Cen&#237;k%20&#268;R\Cen&#237;ky%20-%20nov&#253;%20design\PT%20venkovn&#237;%20&#382;aluzie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1_Fin&#225;ln&#237;%20cen&#237;ky\00_Cen&#237;ky%20fin&#225;ln&#237;ch%20produkt&#367;\Cen&#237;k%20&#268;R\Cenik_2015_Venkovni_zaluz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_TE"/>
      <sheetName val="help"/>
      <sheetName val="wskazówki"/>
      <sheetName val="obliczenie górnego rogu"/>
      <sheetName val="Obliczanie dolnego rogu"/>
    </sheetNames>
    <sheetDataSet>
      <sheetData sheetId="0"/>
      <sheetData sheetId="1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G2">
            <v>0</v>
          </cell>
          <cell r="H2">
            <v>0</v>
          </cell>
          <cell r="I2" t="str">
            <v>S</v>
          </cell>
          <cell r="J2" t="str">
            <v>G</v>
          </cell>
          <cell r="K2">
            <v>0</v>
          </cell>
          <cell r="L2">
            <v>0</v>
          </cell>
          <cell r="M2">
            <v>0</v>
          </cell>
          <cell r="N2" t="str">
            <v>AlO</v>
          </cell>
          <cell r="O2">
            <v>0</v>
          </cell>
          <cell r="P2" t="str">
            <v>E</v>
          </cell>
          <cell r="Q2" t="str">
            <v>L</v>
          </cell>
          <cell r="R2" t="str">
            <v>L</v>
          </cell>
          <cell r="S2" t="str">
            <v>GREY</v>
          </cell>
          <cell r="T2">
            <v>0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S2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E5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 t="str">
            <v>VSR780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E868_09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>
            <v>9005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DB703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 TE"/>
      <sheetName val="pokyny"/>
      <sheetName val="help"/>
      <sheetName val="Výpočet horní roh"/>
      <sheetName val="Výpočet dolní roh"/>
    </sheetNames>
    <sheetDataSet>
      <sheetData sheetId="0"/>
      <sheetData sheetId="1"/>
      <sheetData sheetId="2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J2" t="str">
            <v>G</v>
          </cell>
          <cell r="O2">
            <v>0</v>
          </cell>
          <cell r="P2" t="str">
            <v>E</v>
          </cell>
          <cell r="S2" t="str">
            <v>GREY</v>
          </cell>
          <cell r="T2" t="str">
            <v>P032/2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F3" t="str">
            <v>BST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T3" t="str">
            <v>P032/3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S2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E5</v>
          </cell>
          <cell r="M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>
            <v>9005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0M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 t="str">
            <v>DB703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VSR780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pokyny KP"/>
      <sheetName val="Výpočet horní roh"/>
      <sheetName val="Výpočet dolní roh"/>
      <sheetName val="helpKP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P031/1</v>
          </cell>
          <cell r="G2">
            <v>1001</v>
          </cell>
          <cell r="H2" t="str">
            <v>P002/1</v>
          </cell>
          <cell r="I2" t="str">
            <v>oo</v>
          </cell>
        </row>
        <row r="3">
          <cell r="A3">
            <v>7022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X</v>
          </cell>
          <cell r="G3">
            <v>1003</v>
          </cell>
          <cell r="H3" t="str">
            <v>P011</v>
          </cell>
          <cell r="I3" t="str">
            <v>ss</v>
          </cell>
        </row>
        <row r="4">
          <cell r="A4">
            <v>9006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G4">
            <v>1011</v>
          </cell>
          <cell r="H4" t="str">
            <v>P011/1</v>
          </cell>
          <cell r="I4" t="str">
            <v>tu</v>
          </cell>
        </row>
        <row r="5">
          <cell r="A5">
            <v>9007</v>
          </cell>
          <cell r="C5" t="str">
            <v>G10</v>
          </cell>
          <cell r="D5">
            <v>1001</v>
          </cell>
          <cell r="E5">
            <v>1003</v>
          </cell>
          <cell r="G5">
            <v>1013</v>
          </cell>
          <cell r="H5" t="str">
            <v>P011/2</v>
          </cell>
          <cell r="I5" t="str">
            <v>po</v>
          </cell>
        </row>
        <row r="6">
          <cell r="A6">
            <v>9016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  <cell r="I6" t="str">
            <v>ex</v>
          </cell>
        </row>
        <row r="7">
          <cell r="A7" t="str">
            <v>VSR780</v>
          </cell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D65" t="str">
            <v>DB702</v>
          </cell>
          <cell r="E65" t="str">
            <v>ISD110</v>
          </cell>
          <cell r="G65" t="str">
            <v>ISD110</v>
          </cell>
        </row>
        <row r="66">
          <cell r="D66" t="str">
            <v>DB703</v>
          </cell>
          <cell r="E66" t="str">
            <v>ISD120</v>
          </cell>
          <cell r="G66" t="str">
            <v>ISD120</v>
          </cell>
        </row>
        <row r="67">
          <cell r="D67" t="str">
            <v>VSR780</v>
          </cell>
          <cell r="E67" t="str">
            <v>ISD130</v>
          </cell>
          <cell r="G67" t="str">
            <v>ISD130</v>
          </cell>
        </row>
        <row r="68">
          <cell r="D68" t="str">
            <v>ISD110</v>
          </cell>
          <cell r="E68" t="str">
            <v>ISD140</v>
          </cell>
          <cell r="G68" t="str">
            <v>ISD140</v>
          </cell>
        </row>
        <row r="69">
          <cell r="D69" t="str">
            <v>ISD120</v>
          </cell>
          <cell r="E69" t="str">
            <v>ISD150</v>
          </cell>
          <cell r="G69" t="str">
            <v>ISD150</v>
          </cell>
        </row>
        <row r="70">
          <cell r="D70" t="str">
            <v>ISD130</v>
          </cell>
          <cell r="E70" t="str">
            <v>ISD160</v>
          </cell>
          <cell r="G70" t="str">
            <v>ISD160</v>
          </cell>
        </row>
        <row r="71">
          <cell r="D71" t="str">
            <v>ISD140</v>
          </cell>
          <cell r="E71" t="str">
            <v>ISD210</v>
          </cell>
          <cell r="G71" t="str">
            <v>ISD210</v>
          </cell>
        </row>
        <row r="72">
          <cell r="D72" t="str">
            <v>ISD150</v>
          </cell>
          <cell r="E72" t="str">
            <v>ISD220</v>
          </cell>
          <cell r="G72" t="str">
            <v>ISD220</v>
          </cell>
        </row>
        <row r="73">
          <cell r="D73" t="str">
            <v>ISD160</v>
          </cell>
          <cell r="E73" t="str">
            <v>ISD230</v>
          </cell>
          <cell r="G73" t="str">
            <v>ISD230</v>
          </cell>
        </row>
        <row r="74">
          <cell r="D74" t="str">
            <v>ISD210</v>
          </cell>
          <cell r="E74" t="str">
            <v>ISD310</v>
          </cell>
          <cell r="G74" t="str">
            <v>ISD310</v>
          </cell>
        </row>
        <row r="75">
          <cell r="D75" t="str">
            <v>ISD220</v>
          </cell>
          <cell r="E75" t="str">
            <v>ISD152</v>
          </cell>
          <cell r="G75" t="str">
            <v>ISD152</v>
          </cell>
        </row>
        <row r="76">
          <cell r="D76" t="str">
            <v>ISD230</v>
          </cell>
          <cell r="E76" t="str">
            <v>ISD154</v>
          </cell>
          <cell r="G76" t="str">
            <v>ISD154</v>
          </cell>
        </row>
        <row r="77">
          <cell r="D77" t="str">
            <v>ISD310</v>
          </cell>
          <cell r="E77" t="str">
            <v>ISD200</v>
          </cell>
          <cell r="G77" t="str">
            <v>ISD200</v>
          </cell>
        </row>
        <row r="78">
          <cell r="D78" t="str">
            <v>ISD152</v>
          </cell>
          <cell r="E78" t="str">
            <v>ISD212</v>
          </cell>
          <cell r="G78" t="str">
            <v>ISD212</v>
          </cell>
        </row>
        <row r="79">
          <cell r="D79" t="str">
            <v>ISD154</v>
          </cell>
          <cell r="E79" t="str">
            <v>ISD214</v>
          </cell>
          <cell r="G79" t="str">
            <v>ISD214</v>
          </cell>
        </row>
        <row r="80">
          <cell r="D80" t="str">
            <v>ISD200</v>
          </cell>
          <cell r="E80" t="str">
            <v>ISD222</v>
          </cell>
          <cell r="G80" t="str">
            <v>ISD222</v>
          </cell>
        </row>
        <row r="81">
          <cell r="D81" t="str">
            <v>ISD212</v>
          </cell>
          <cell r="E81" t="str">
            <v>ISD500</v>
          </cell>
          <cell r="G81" t="str">
            <v>ISD500</v>
          </cell>
        </row>
        <row r="82">
          <cell r="D82" t="str">
            <v>ISD214</v>
          </cell>
          <cell r="E82" t="str">
            <v>ISD510</v>
          </cell>
          <cell r="G82" t="str">
            <v>ISD510</v>
          </cell>
        </row>
        <row r="83">
          <cell r="D83" t="str">
            <v>ISD222</v>
          </cell>
          <cell r="E83" t="str">
            <v>ISD600</v>
          </cell>
          <cell r="G83" t="str">
            <v>ISD600</v>
          </cell>
        </row>
        <row r="84">
          <cell r="D84" t="str">
            <v>ISD500</v>
          </cell>
          <cell r="E84" t="str">
            <v>ISD610</v>
          </cell>
          <cell r="G84" t="str">
            <v>ISD610</v>
          </cell>
        </row>
        <row r="85">
          <cell r="D85" t="str">
            <v>ISD510</v>
          </cell>
          <cell r="E85" t="str">
            <v>ISD620</v>
          </cell>
          <cell r="G85" t="str">
            <v>ISD620</v>
          </cell>
        </row>
        <row r="86">
          <cell r="D86" t="str">
            <v>ISD600</v>
          </cell>
          <cell r="E86" t="str">
            <v>ISD630</v>
          </cell>
          <cell r="G86" t="str">
            <v>ISD630</v>
          </cell>
        </row>
        <row r="87">
          <cell r="D87" t="str">
            <v>ISD610</v>
          </cell>
          <cell r="E87" t="str">
            <v>ISD640</v>
          </cell>
          <cell r="G87" t="str">
            <v>ISD640</v>
          </cell>
        </row>
        <row r="88">
          <cell r="D88" t="str">
            <v>ISD620</v>
          </cell>
          <cell r="E88" t="str">
            <v>ISD700</v>
          </cell>
          <cell r="G88" t="str">
            <v>ISD700</v>
          </cell>
        </row>
        <row r="89">
          <cell r="D89" t="str">
            <v>ISD630</v>
          </cell>
          <cell r="E89">
            <v>0</v>
          </cell>
          <cell r="G89">
            <v>0</v>
          </cell>
        </row>
        <row r="90">
          <cell r="D90" t="str">
            <v>ISD640</v>
          </cell>
          <cell r="E90" t="str">
            <v>X</v>
          </cell>
          <cell r="G90" t="str">
            <v>X</v>
          </cell>
        </row>
        <row r="91">
          <cell r="D91" t="str">
            <v>ISD700</v>
          </cell>
          <cell r="E91" t="str">
            <v>Xisd</v>
          </cell>
          <cell r="G91" t="str">
            <v>Xisd</v>
          </cell>
        </row>
        <row r="92">
          <cell r="D92">
            <v>0</v>
          </cell>
        </row>
        <row r="93">
          <cell r="D93" t="str">
            <v>X</v>
          </cell>
        </row>
        <row r="94">
          <cell r="D94" t="str">
            <v>Xisd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  <cell r="H2">
            <v>1.5</v>
          </cell>
        </row>
        <row r="3">
          <cell r="A3" t="str">
            <v>T2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  <cell r="H3" t="str">
            <v>2</v>
          </cell>
        </row>
        <row r="4">
          <cell r="A4" t="str">
            <v>T3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  <cell r="H4" t="str">
            <v>1,5i10</v>
          </cell>
        </row>
        <row r="5">
          <cell r="A5" t="str">
            <v>T4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  <cell r="H5" t="str">
            <v>2i10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-mezní hodnoty"/>
      <sheetName val="PT Cetta 80"/>
      <sheetName val="PT příplatky"/>
      <sheetName val="příplatky-motor"/>
      <sheetName val="krycí plechy"/>
      <sheetName val=" "/>
      <sheetName val="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otra.cz/pl/protoko-reklamacyjny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s://www.isotra.cz/pl/ogolne-warunki-handlowe" TargetMode="External"/><Relationship Id="rId12" Type="http://schemas.openxmlformats.org/officeDocument/2006/relationships/hyperlink" Target="https://www.isotra.cz/pl/protoko-reklamacyjny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s://www.isotra.cz/pl/protoko-reklamacyjny" TargetMode="External"/><Relationship Id="rId11" Type="http://schemas.openxmlformats.org/officeDocument/2006/relationships/hyperlink" Target="https://www.isotra.cz/pl/ogolne-warunki-handlowe" TargetMode="External"/><Relationship Id="rId5" Type="http://schemas.openxmlformats.org/officeDocument/2006/relationships/hyperlink" Target="https://www.isotra.cz/pl/ogolne-warunki-handlowe" TargetMode="External"/><Relationship Id="rId10" Type="http://schemas.openxmlformats.org/officeDocument/2006/relationships/hyperlink" Target="https://www.isotra.cz/pl/protoko-reklamacyjny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s://www.isotra.cz/pl/ogolne-warunki-handlow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selection activeCell="A134" sqref="A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3" t="s">
        <v>0</v>
      </c>
      <c r="B2" s="3"/>
      <c r="C2" s="93" t="s">
        <v>4</v>
      </c>
      <c r="D2" s="93"/>
      <c r="E2" s="93" t="s">
        <v>3</v>
      </c>
      <c r="F2" s="5"/>
      <c r="G2" s="94" t="s">
        <v>39</v>
      </c>
      <c r="H2" s="5"/>
      <c r="I2" s="5"/>
      <c r="J2" s="93" t="s">
        <v>0</v>
      </c>
      <c r="K2" s="3"/>
      <c r="L2" s="93" t="s">
        <v>4</v>
      </c>
      <c r="M2" s="93"/>
      <c r="N2" s="93" t="s">
        <v>3</v>
      </c>
      <c r="O2" s="5"/>
      <c r="P2" s="94" t="s">
        <v>39</v>
      </c>
      <c r="Q2" s="5"/>
      <c r="R2" s="5"/>
      <c r="S2" s="94"/>
      <c r="T2" s="93" t="s">
        <v>0</v>
      </c>
      <c r="U2" s="3"/>
      <c r="V2" s="93" t="s">
        <v>4</v>
      </c>
      <c r="W2" s="93"/>
      <c r="X2" s="93" t="s">
        <v>3</v>
      </c>
      <c r="Y2" s="5"/>
      <c r="Z2" s="94" t="s">
        <v>39</v>
      </c>
      <c r="AA2" s="5"/>
      <c r="AB2" s="5"/>
      <c r="AC2" s="94"/>
    </row>
    <row r="3" spans="1:29" s="9" customFormat="1" ht="27" customHeight="1">
      <c r="A3" s="6" t="s">
        <v>122</v>
      </c>
      <c r="B3" s="7"/>
      <c r="C3" s="7"/>
      <c r="D3" s="7"/>
      <c r="E3" s="7"/>
      <c r="F3" s="7"/>
      <c r="G3" s="18"/>
      <c r="H3" s="8"/>
      <c r="I3" s="153" t="s">
        <v>46</v>
      </c>
      <c r="J3" s="6" t="s">
        <v>122</v>
      </c>
      <c r="K3" s="7"/>
      <c r="L3" s="7"/>
      <c r="M3" s="7"/>
      <c r="N3" s="7"/>
      <c r="O3" s="7"/>
      <c r="P3" s="18"/>
      <c r="Q3" s="8"/>
      <c r="R3" s="8"/>
      <c r="S3" s="153" t="s">
        <v>47</v>
      </c>
      <c r="T3" s="6" t="s">
        <v>122</v>
      </c>
      <c r="U3" s="7"/>
      <c r="V3" s="7"/>
      <c r="W3" s="7"/>
      <c r="X3" s="7"/>
      <c r="Y3" s="7"/>
      <c r="Z3" s="18"/>
      <c r="AA3" s="8"/>
      <c r="AB3" s="8"/>
      <c r="AC3" s="153" t="s">
        <v>48</v>
      </c>
    </row>
    <row r="4" spans="1:29" s="11" customFormat="1" ht="16.149999999999999" customHeight="1" thickBot="1">
      <c r="A4" s="92" t="s">
        <v>123</v>
      </c>
      <c r="B4" s="10"/>
      <c r="C4" s="10"/>
      <c r="D4" s="10"/>
      <c r="E4" s="10"/>
      <c r="F4" s="10"/>
      <c r="G4" s="19"/>
      <c r="H4" s="10"/>
      <c r="I4" s="10"/>
      <c r="J4" s="92" t="s">
        <v>123</v>
      </c>
      <c r="K4" s="10"/>
      <c r="L4" s="10"/>
      <c r="M4" s="10"/>
      <c r="N4" s="10"/>
      <c r="O4" s="10"/>
      <c r="P4" s="19"/>
      <c r="Q4" s="10"/>
      <c r="R4" s="10"/>
      <c r="S4" s="10"/>
      <c r="T4" s="92" t="s">
        <v>123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5.75" customHeight="1" thickBot="1">
      <c r="A5" s="56" t="s">
        <v>124</v>
      </c>
      <c r="B5" s="57"/>
      <c r="C5" s="57"/>
      <c r="D5" s="58"/>
      <c r="E5" s="59"/>
      <c r="F5" s="60" t="s">
        <v>125</v>
      </c>
      <c r="G5" s="61"/>
      <c r="H5" s="61"/>
      <c r="I5" s="170"/>
      <c r="J5" s="59"/>
      <c r="K5" s="59"/>
      <c r="L5" s="59"/>
      <c r="M5" s="59"/>
      <c r="N5" s="59"/>
      <c r="O5" s="59"/>
      <c r="P5" s="59"/>
      <c r="Q5" s="59"/>
      <c r="R5" s="59"/>
      <c r="S5" s="59"/>
      <c r="T5" s="128"/>
      <c r="U5" s="128"/>
      <c r="V5" s="128"/>
      <c r="W5" s="128"/>
    </row>
    <row r="6" spans="1:29" s="11" customFormat="1" ht="15.75" customHeight="1" thickTop="1">
      <c r="A6" s="276" t="s">
        <v>126</v>
      </c>
      <c r="B6" s="62"/>
      <c r="C6" s="63"/>
      <c r="D6" s="64"/>
      <c r="E6" s="65"/>
      <c r="F6" s="234" t="s">
        <v>127</v>
      </c>
      <c r="G6" s="266"/>
      <c r="H6" s="266"/>
      <c r="I6" s="267"/>
      <c r="J6" s="59"/>
      <c r="K6" s="59"/>
      <c r="L6" s="59"/>
      <c r="M6" s="59"/>
      <c r="N6" s="59"/>
      <c r="O6" s="59"/>
      <c r="P6" s="59"/>
      <c r="Q6" s="59"/>
      <c r="R6" s="59"/>
      <c r="S6" s="65"/>
      <c r="T6" s="128"/>
      <c r="U6" s="128"/>
      <c r="V6" s="128"/>
      <c r="W6" s="128"/>
    </row>
    <row r="7" spans="1:29" s="11" customFormat="1" ht="15.75" customHeight="1">
      <c r="A7" s="277"/>
      <c r="B7" s="66"/>
      <c r="C7" s="67"/>
      <c r="D7" s="68"/>
      <c r="E7" s="65"/>
      <c r="F7" s="69" t="s">
        <v>128</v>
      </c>
      <c r="G7" s="282"/>
      <c r="H7" s="282"/>
      <c r="I7" s="283"/>
      <c r="J7" s="59"/>
      <c r="K7" s="59"/>
      <c r="L7" s="59"/>
      <c r="M7" s="59"/>
      <c r="N7" s="59"/>
      <c r="O7" s="59"/>
      <c r="P7" s="59"/>
      <c r="Q7" s="59"/>
      <c r="R7" s="59"/>
      <c r="S7" s="65"/>
      <c r="T7" s="128"/>
      <c r="U7" s="128"/>
      <c r="V7" s="128"/>
      <c r="W7" s="128"/>
    </row>
    <row r="8" spans="1:29" s="11" customFormat="1" ht="15.75" customHeight="1">
      <c r="A8" s="274" t="s">
        <v>129</v>
      </c>
      <c r="B8" s="70"/>
      <c r="C8" s="71"/>
      <c r="D8" s="72"/>
      <c r="E8" s="73"/>
      <c r="F8" s="278" t="s">
        <v>130</v>
      </c>
      <c r="G8" s="268"/>
      <c r="H8" s="268"/>
      <c r="I8" s="269"/>
      <c r="J8" s="59"/>
      <c r="K8" s="59"/>
      <c r="L8" s="59"/>
      <c r="M8" s="59"/>
      <c r="N8" s="59"/>
      <c r="O8" s="59"/>
      <c r="P8" s="59"/>
      <c r="Q8" s="59"/>
      <c r="R8" s="59"/>
      <c r="S8" s="73"/>
      <c r="T8" s="128"/>
      <c r="U8" s="128"/>
      <c r="V8" s="128"/>
      <c r="W8" s="128"/>
    </row>
    <row r="9" spans="1:29" s="11" customFormat="1" ht="15.75" customHeight="1">
      <c r="A9" s="277"/>
      <c r="B9" s="74"/>
      <c r="C9" s="75"/>
      <c r="D9" s="76"/>
      <c r="E9" s="73"/>
      <c r="F9" s="279"/>
      <c r="G9" s="266"/>
      <c r="H9" s="266"/>
      <c r="I9" s="267"/>
      <c r="J9" s="59"/>
      <c r="K9" s="59"/>
      <c r="L9" s="59"/>
      <c r="M9" s="59"/>
      <c r="N9" s="59"/>
      <c r="O9" s="59"/>
      <c r="P9" s="59"/>
      <c r="Q9" s="59"/>
      <c r="R9" s="59"/>
      <c r="S9" s="73"/>
      <c r="T9" s="128"/>
      <c r="U9" s="128"/>
      <c r="V9" s="128"/>
      <c r="W9" s="128"/>
    </row>
    <row r="10" spans="1:29" ht="15.75" customHeight="1">
      <c r="A10" s="274" t="s">
        <v>1</v>
      </c>
      <c r="B10" s="70"/>
      <c r="C10" s="71"/>
      <c r="D10" s="72"/>
      <c r="E10" s="73"/>
      <c r="F10" s="280"/>
      <c r="G10" s="270"/>
      <c r="H10" s="270"/>
      <c r="I10" s="271"/>
      <c r="J10" s="59"/>
      <c r="K10" s="59"/>
      <c r="L10" s="59"/>
      <c r="M10" s="59"/>
      <c r="N10" s="59"/>
      <c r="O10" s="59"/>
      <c r="P10" s="59"/>
      <c r="Q10" s="59"/>
      <c r="R10" s="59"/>
      <c r="S10" s="73"/>
      <c r="T10" s="128"/>
      <c r="U10" s="128"/>
      <c r="V10" s="128"/>
      <c r="W10" s="128"/>
    </row>
    <row r="11" spans="1:29" ht="15.75" customHeight="1">
      <c r="A11" s="277"/>
      <c r="B11" s="74"/>
      <c r="C11" s="75"/>
      <c r="D11" s="76"/>
      <c r="E11" s="73"/>
      <c r="F11" s="278" t="s">
        <v>131</v>
      </c>
      <c r="G11" s="268"/>
      <c r="H11" s="268"/>
      <c r="I11" s="269"/>
      <c r="J11" s="59"/>
      <c r="K11" s="59"/>
      <c r="L11" s="59"/>
      <c r="M11" s="59"/>
      <c r="N11" s="59"/>
      <c r="O11" s="59"/>
      <c r="P11" s="59"/>
      <c r="Q11" s="59"/>
      <c r="R11" s="59"/>
      <c r="S11" s="73"/>
      <c r="T11" s="128"/>
      <c r="U11" s="128"/>
      <c r="V11" s="128"/>
      <c r="W11" s="128"/>
    </row>
    <row r="12" spans="1:29" ht="15.75" customHeight="1">
      <c r="A12" s="274" t="s">
        <v>132</v>
      </c>
      <c r="B12" s="70"/>
      <c r="C12" s="71"/>
      <c r="D12" s="72"/>
      <c r="E12" s="73"/>
      <c r="F12" s="279"/>
      <c r="G12" s="266"/>
      <c r="H12" s="266"/>
      <c r="I12" s="267"/>
      <c r="J12" s="59"/>
      <c r="K12" s="59"/>
      <c r="L12" s="59"/>
      <c r="M12" s="59"/>
      <c r="N12" s="59"/>
      <c r="O12" s="59"/>
      <c r="P12" s="59"/>
      <c r="Q12" s="59"/>
      <c r="R12" s="59"/>
      <c r="S12" s="73"/>
      <c r="T12" s="128"/>
      <c r="U12" s="128"/>
      <c r="V12" s="128"/>
      <c r="W12" s="128"/>
    </row>
    <row r="13" spans="1:29" ht="15.75" customHeight="1" thickBot="1">
      <c r="A13" s="275"/>
      <c r="B13" s="77"/>
      <c r="C13" s="78"/>
      <c r="D13" s="79"/>
      <c r="E13" s="73"/>
      <c r="F13" s="281"/>
      <c r="G13" s="272"/>
      <c r="H13" s="272"/>
      <c r="I13" s="273"/>
      <c r="J13" s="59"/>
      <c r="K13" s="59"/>
      <c r="L13" s="59"/>
      <c r="M13" s="59"/>
      <c r="N13" s="59"/>
      <c r="O13" s="59"/>
      <c r="P13" s="59"/>
      <c r="Q13" s="59"/>
      <c r="R13" s="59"/>
      <c r="S13" s="73"/>
      <c r="T13" s="128"/>
      <c r="U13" s="128"/>
      <c r="V13" s="128"/>
      <c r="W13" s="128"/>
    </row>
    <row r="14" spans="1:29" ht="12.6" customHeight="1" thickBot="1">
      <c r="A14" s="80"/>
      <c r="B14" s="80"/>
      <c r="C14" s="80"/>
      <c r="D14" s="81"/>
      <c r="E14" s="81"/>
      <c r="F14" s="81"/>
      <c r="G14" s="82"/>
      <c r="H14" s="82"/>
      <c r="I14" s="82"/>
      <c r="J14" s="80"/>
      <c r="K14" s="81"/>
      <c r="L14" s="81"/>
      <c r="M14" s="81"/>
      <c r="N14" s="82"/>
      <c r="O14" s="82"/>
      <c r="P14" s="82"/>
      <c r="Q14" s="80"/>
      <c r="R14" s="81"/>
      <c r="S14" s="81"/>
      <c r="T14" s="81"/>
      <c r="U14" s="82"/>
      <c r="V14" s="82"/>
      <c r="W14" s="82"/>
    </row>
    <row r="15" spans="1:29" s="13" customFormat="1" ht="18.600000000000001" customHeight="1">
      <c r="A15" s="83" t="s">
        <v>133</v>
      </c>
      <c r="B15" s="84">
        <v>1</v>
      </c>
      <c r="C15" s="115"/>
      <c r="D15" s="116"/>
      <c r="E15" s="116"/>
      <c r="F15" s="116"/>
      <c r="G15" s="116"/>
      <c r="H15" s="116"/>
      <c r="I15" s="117"/>
      <c r="J15" s="115"/>
      <c r="K15" s="116"/>
      <c r="L15" s="116"/>
      <c r="M15" s="116"/>
      <c r="N15" s="116"/>
      <c r="O15" s="116"/>
      <c r="P15" s="116"/>
      <c r="Q15" s="129"/>
      <c r="R15" s="116"/>
      <c r="S15" s="116"/>
      <c r="T15" s="116"/>
      <c r="U15" s="116"/>
      <c r="V15" s="116"/>
      <c r="W15" s="116"/>
      <c r="X15" s="147"/>
      <c r="Y15" s="116"/>
      <c r="Z15" s="147"/>
      <c r="AA15" s="141"/>
      <c r="AB15" s="116"/>
      <c r="AC15" s="135"/>
    </row>
    <row r="16" spans="1:29" ht="18.600000000000001" customHeight="1">
      <c r="A16" s="85" t="s">
        <v>134</v>
      </c>
      <c r="B16" s="86">
        <v>2</v>
      </c>
      <c r="C16" s="98"/>
      <c r="D16" s="99"/>
      <c r="E16" s="99"/>
      <c r="F16" s="99"/>
      <c r="G16" s="99"/>
      <c r="H16" s="99"/>
      <c r="I16" s="100"/>
      <c r="J16" s="98"/>
      <c r="K16" s="99"/>
      <c r="L16" s="99"/>
      <c r="M16" s="99"/>
      <c r="N16" s="99"/>
      <c r="O16" s="99"/>
      <c r="P16" s="99"/>
      <c r="Q16" s="130"/>
      <c r="R16" s="99"/>
      <c r="S16" s="99"/>
      <c r="T16" s="99"/>
      <c r="U16" s="99"/>
      <c r="V16" s="99"/>
      <c r="W16" s="99"/>
      <c r="X16" s="148"/>
      <c r="Y16" s="99"/>
      <c r="Z16" s="148"/>
      <c r="AA16" s="142"/>
      <c r="AB16" s="99"/>
      <c r="AC16" s="136"/>
    </row>
    <row r="17" spans="1:29" ht="18.600000000000001" customHeight="1">
      <c r="A17" s="85" t="s">
        <v>135</v>
      </c>
      <c r="B17" s="87">
        <v>3</v>
      </c>
      <c r="C17" s="109"/>
      <c r="D17" s="110"/>
      <c r="E17" s="110"/>
      <c r="F17" s="110"/>
      <c r="G17" s="110"/>
      <c r="H17" s="110"/>
      <c r="I17" s="111"/>
      <c r="J17" s="109"/>
      <c r="K17" s="110"/>
      <c r="L17" s="110"/>
      <c r="M17" s="110"/>
      <c r="N17" s="110"/>
      <c r="O17" s="110"/>
      <c r="P17" s="110"/>
      <c r="Q17" s="131"/>
      <c r="R17" s="110"/>
      <c r="S17" s="110"/>
      <c r="T17" s="110"/>
      <c r="U17" s="110"/>
      <c r="V17" s="110"/>
      <c r="W17" s="110"/>
      <c r="X17" s="149"/>
      <c r="Y17" s="110"/>
      <c r="Z17" s="149"/>
      <c r="AA17" s="143"/>
      <c r="AB17" s="110"/>
      <c r="AC17" s="137"/>
    </row>
    <row r="18" spans="1:29" ht="18.600000000000001" customHeight="1">
      <c r="A18" s="85" t="s">
        <v>136</v>
      </c>
      <c r="B18" s="87">
        <v>4</v>
      </c>
      <c r="C18" s="98"/>
      <c r="D18" s="99"/>
      <c r="E18" s="99"/>
      <c r="F18" s="99"/>
      <c r="G18" s="99"/>
      <c r="H18" s="99"/>
      <c r="I18" s="100"/>
      <c r="J18" s="98"/>
      <c r="K18" s="99"/>
      <c r="L18" s="99"/>
      <c r="M18" s="99"/>
      <c r="N18" s="99"/>
      <c r="O18" s="99"/>
      <c r="P18" s="99"/>
      <c r="Q18" s="130"/>
      <c r="R18" s="99"/>
      <c r="S18" s="99"/>
      <c r="T18" s="99"/>
      <c r="U18" s="99"/>
      <c r="V18" s="99"/>
      <c r="W18" s="99"/>
      <c r="X18" s="148"/>
      <c r="Y18" s="99"/>
      <c r="Z18" s="148"/>
      <c r="AA18" s="142"/>
      <c r="AB18" s="99"/>
      <c r="AC18" s="136"/>
    </row>
    <row r="19" spans="1:29" ht="18.600000000000001" customHeight="1">
      <c r="A19" s="88" t="s">
        <v>137</v>
      </c>
      <c r="B19" s="87">
        <v>5</v>
      </c>
      <c r="C19" s="98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30"/>
      <c r="R19" s="99"/>
      <c r="S19" s="99"/>
      <c r="T19" s="99"/>
      <c r="U19" s="99"/>
      <c r="V19" s="99"/>
      <c r="W19" s="99"/>
      <c r="X19" s="148"/>
      <c r="Y19" s="99"/>
      <c r="Z19" s="148"/>
      <c r="AA19" s="142"/>
      <c r="AB19" s="99"/>
      <c r="AC19" s="136"/>
    </row>
    <row r="20" spans="1:29" ht="18.600000000000001" customHeight="1">
      <c r="A20" s="88" t="s">
        <v>138</v>
      </c>
      <c r="B20" s="87">
        <v>6</v>
      </c>
      <c r="C20" s="175" t="str">
        <f>IF(C$17&gt;=1,"0"," ")</f>
        <v xml:space="preserve"> </v>
      </c>
      <c r="D20" s="175" t="str">
        <f>IF(D$17&gt;=1,"0"," ")</f>
        <v xml:space="preserve"> </v>
      </c>
      <c r="E20" s="175" t="str">
        <f t="shared" ref="E20:AC20" si="0">IF(E$17&gt;=1,"0"," ")</f>
        <v xml:space="preserve"> </v>
      </c>
      <c r="F20" s="175" t="str">
        <f t="shared" si="0"/>
        <v xml:space="preserve"> </v>
      </c>
      <c r="G20" s="175" t="str">
        <f t="shared" si="0"/>
        <v xml:space="preserve"> </v>
      </c>
      <c r="H20" s="175" t="str">
        <f t="shared" si="0"/>
        <v xml:space="preserve"> </v>
      </c>
      <c r="I20" s="175" t="str">
        <f t="shared" si="0"/>
        <v xml:space="preserve"> </v>
      </c>
      <c r="J20" s="175" t="str">
        <f t="shared" si="0"/>
        <v xml:space="preserve"> </v>
      </c>
      <c r="K20" s="175" t="str">
        <f t="shared" si="0"/>
        <v xml:space="preserve"> </v>
      </c>
      <c r="L20" s="175" t="str">
        <f t="shared" si="0"/>
        <v xml:space="preserve"> </v>
      </c>
      <c r="M20" s="175" t="str">
        <f t="shared" si="0"/>
        <v xml:space="preserve"> </v>
      </c>
      <c r="N20" s="175" t="str">
        <f t="shared" si="0"/>
        <v xml:space="preserve"> </v>
      </c>
      <c r="O20" s="175" t="str">
        <f t="shared" si="0"/>
        <v xml:space="preserve"> </v>
      </c>
      <c r="P20" s="175" t="str">
        <f t="shared" si="0"/>
        <v xml:space="preserve"> </v>
      </c>
      <c r="Q20" s="175" t="str">
        <f t="shared" si="0"/>
        <v xml:space="preserve"> </v>
      </c>
      <c r="R20" s="175" t="str">
        <f t="shared" si="0"/>
        <v xml:space="preserve"> </v>
      </c>
      <c r="S20" s="175" t="str">
        <f t="shared" si="0"/>
        <v xml:space="preserve"> </v>
      </c>
      <c r="T20" s="175" t="str">
        <f t="shared" si="0"/>
        <v xml:space="preserve"> </v>
      </c>
      <c r="U20" s="175" t="str">
        <f t="shared" si="0"/>
        <v xml:space="preserve"> </v>
      </c>
      <c r="V20" s="175" t="str">
        <f t="shared" si="0"/>
        <v xml:space="preserve"> </v>
      </c>
      <c r="W20" s="175" t="str">
        <f t="shared" si="0"/>
        <v xml:space="preserve"> </v>
      </c>
      <c r="X20" s="175" t="str">
        <f t="shared" si="0"/>
        <v xml:space="preserve"> </v>
      </c>
      <c r="Y20" s="175" t="str">
        <f t="shared" si="0"/>
        <v xml:space="preserve"> </v>
      </c>
      <c r="Z20" s="175" t="str">
        <f t="shared" si="0"/>
        <v xml:space="preserve"> </v>
      </c>
      <c r="AA20" s="175" t="str">
        <f t="shared" si="0"/>
        <v xml:space="preserve"> </v>
      </c>
      <c r="AB20" s="175" t="str">
        <f t="shared" si="0"/>
        <v xml:space="preserve"> </v>
      </c>
      <c r="AC20" s="175" t="str">
        <f t="shared" si="0"/>
        <v xml:space="preserve"> </v>
      </c>
    </row>
    <row r="21" spans="1:29" ht="18.600000000000001" customHeight="1">
      <c r="A21" s="163" t="s">
        <v>87</v>
      </c>
      <c r="B21" s="87">
        <v>7</v>
      </c>
      <c r="C21" s="118"/>
      <c r="D21" s="119"/>
      <c r="E21" s="119"/>
      <c r="F21" s="119"/>
      <c r="G21" s="110"/>
      <c r="H21" s="110"/>
      <c r="I21" s="111"/>
      <c r="J21" s="118"/>
      <c r="K21" s="119"/>
      <c r="L21" s="119"/>
      <c r="M21" s="119"/>
      <c r="N21" s="110"/>
      <c r="O21" s="110"/>
      <c r="P21" s="110"/>
      <c r="Q21" s="132"/>
      <c r="R21" s="119"/>
      <c r="S21" s="119"/>
      <c r="T21" s="119"/>
      <c r="U21" s="110"/>
      <c r="V21" s="110"/>
      <c r="W21" s="110"/>
      <c r="X21" s="149"/>
      <c r="Y21" s="110"/>
      <c r="Z21" s="149"/>
      <c r="AA21" s="143"/>
      <c r="AB21" s="110"/>
      <c r="AC21" s="137"/>
    </row>
    <row r="22" spans="1:29" ht="18.600000000000001" customHeight="1">
      <c r="A22" s="235" t="s">
        <v>139</v>
      </c>
      <c r="B22" s="87">
        <v>8</v>
      </c>
      <c r="C22" s="118"/>
      <c r="D22" s="119"/>
      <c r="E22" s="119"/>
      <c r="F22" s="119"/>
      <c r="G22" s="110"/>
      <c r="H22" s="110"/>
      <c r="I22" s="111"/>
      <c r="J22" s="118"/>
      <c r="K22" s="119"/>
      <c r="L22" s="119"/>
      <c r="M22" s="119"/>
      <c r="N22" s="110"/>
      <c r="O22" s="110"/>
      <c r="P22" s="110"/>
      <c r="Q22" s="132"/>
      <c r="R22" s="119"/>
      <c r="S22" s="119"/>
      <c r="T22" s="119"/>
      <c r="U22" s="110"/>
      <c r="V22" s="110"/>
      <c r="W22" s="110"/>
      <c r="X22" s="149"/>
      <c r="Y22" s="110"/>
      <c r="Z22" s="149"/>
      <c r="AA22" s="143"/>
      <c r="AB22" s="110"/>
      <c r="AC22" s="137"/>
    </row>
    <row r="23" spans="1:29" ht="18.600000000000001" customHeight="1">
      <c r="A23" s="89" t="s">
        <v>140</v>
      </c>
      <c r="B23" s="87">
        <v>9</v>
      </c>
      <c r="C23" s="118"/>
      <c r="D23" s="119"/>
      <c r="E23" s="119"/>
      <c r="F23" s="119"/>
      <c r="G23" s="119"/>
      <c r="H23" s="119"/>
      <c r="I23" s="120"/>
      <c r="J23" s="118"/>
      <c r="K23" s="119"/>
      <c r="L23" s="119"/>
      <c r="M23" s="119"/>
      <c r="N23" s="119"/>
      <c r="O23" s="119"/>
      <c r="P23" s="119"/>
      <c r="Q23" s="132"/>
      <c r="R23" s="119"/>
      <c r="S23" s="119"/>
      <c r="T23" s="119"/>
      <c r="U23" s="119"/>
      <c r="V23" s="119"/>
      <c r="W23" s="119"/>
      <c r="X23" s="150"/>
      <c r="Y23" s="119"/>
      <c r="Z23" s="150"/>
      <c r="AA23" s="144"/>
      <c r="AB23" s="119"/>
      <c r="AC23" s="138"/>
    </row>
    <row r="24" spans="1:29" ht="18.600000000000001" customHeight="1">
      <c r="A24" s="88" t="s">
        <v>141</v>
      </c>
      <c r="B24" s="87">
        <v>10</v>
      </c>
      <c r="C24" s="118"/>
      <c r="D24" s="119"/>
      <c r="E24" s="119"/>
      <c r="F24" s="119"/>
      <c r="G24" s="119"/>
      <c r="H24" s="119"/>
      <c r="I24" s="120"/>
      <c r="J24" s="118"/>
      <c r="K24" s="119"/>
      <c r="L24" s="119"/>
      <c r="M24" s="119"/>
      <c r="N24" s="119"/>
      <c r="O24" s="119"/>
      <c r="P24" s="119"/>
      <c r="Q24" s="132"/>
      <c r="R24" s="119"/>
      <c r="S24" s="119"/>
      <c r="T24" s="119"/>
      <c r="U24" s="119"/>
      <c r="V24" s="119"/>
      <c r="W24" s="119"/>
      <c r="X24" s="150"/>
      <c r="Y24" s="119"/>
      <c r="Z24" s="150"/>
      <c r="AA24" s="144"/>
      <c r="AB24" s="119"/>
      <c r="AC24" s="138"/>
    </row>
    <row r="25" spans="1:29" ht="18.600000000000001" customHeight="1">
      <c r="A25" s="88" t="s">
        <v>142</v>
      </c>
      <c r="B25" s="87">
        <v>11</v>
      </c>
      <c r="C25" s="121" t="str">
        <f>IF(C$17&gt;=1,"0"," ")</f>
        <v xml:space="preserve"> </v>
      </c>
      <c r="D25" s="121" t="str">
        <f>IF(D$17&gt;=1,"0"," ")</f>
        <v xml:space="preserve"> </v>
      </c>
      <c r="E25" s="121" t="str">
        <f t="shared" ref="E25:AC26" si="1">IF(E$17&gt;=1,"0"," ")</f>
        <v xml:space="preserve"> </v>
      </c>
      <c r="F25" s="121" t="str">
        <f t="shared" si="1"/>
        <v xml:space="preserve"> </v>
      </c>
      <c r="G25" s="121" t="str">
        <f t="shared" si="1"/>
        <v xml:space="preserve"> </v>
      </c>
      <c r="H25" s="121" t="str">
        <f t="shared" si="1"/>
        <v xml:space="preserve"> </v>
      </c>
      <c r="I25" s="121" t="str">
        <f t="shared" si="1"/>
        <v xml:space="preserve"> </v>
      </c>
      <c r="J25" s="121" t="str">
        <f t="shared" si="1"/>
        <v xml:space="preserve"> </v>
      </c>
      <c r="K25" s="121" t="str">
        <f t="shared" si="1"/>
        <v xml:space="preserve"> </v>
      </c>
      <c r="L25" s="121" t="str">
        <f t="shared" si="1"/>
        <v xml:space="preserve"> </v>
      </c>
      <c r="M25" s="121" t="str">
        <f t="shared" si="1"/>
        <v xml:space="preserve"> </v>
      </c>
      <c r="N25" s="121" t="str">
        <f t="shared" si="1"/>
        <v xml:space="preserve"> </v>
      </c>
      <c r="O25" s="121" t="str">
        <f t="shared" si="1"/>
        <v xml:space="preserve"> </v>
      </c>
      <c r="P25" s="121" t="str">
        <f t="shared" si="1"/>
        <v xml:space="preserve"> </v>
      </c>
      <c r="Q25" s="121" t="str">
        <f t="shared" si="1"/>
        <v xml:space="preserve"> </v>
      </c>
      <c r="R25" s="121" t="str">
        <f t="shared" si="1"/>
        <v xml:space="preserve"> </v>
      </c>
      <c r="S25" s="121" t="str">
        <f t="shared" si="1"/>
        <v xml:space="preserve"> </v>
      </c>
      <c r="T25" s="121" t="str">
        <f t="shared" si="1"/>
        <v xml:space="preserve"> </v>
      </c>
      <c r="U25" s="121" t="str">
        <f t="shared" si="1"/>
        <v xml:space="preserve"> </v>
      </c>
      <c r="V25" s="121" t="str">
        <f t="shared" si="1"/>
        <v xml:space="preserve"> </v>
      </c>
      <c r="W25" s="121" t="str">
        <f t="shared" si="1"/>
        <v xml:space="preserve"> </v>
      </c>
      <c r="X25" s="121" t="str">
        <f t="shared" si="1"/>
        <v xml:space="preserve"> </v>
      </c>
      <c r="Y25" s="121" t="str">
        <f t="shared" si="1"/>
        <v xml:space="preserve"> </v>
      </c>
      <c r="Z25" s="121" t="str">
        <f t="shared" si="1"/>
        <v xml:space="preserve"> </v>
      </c>
      <c r="AA25" s="121" t="str">
        <f t="shared" si="1"/>
        <v xml:space="preserve"> </v>
      </c>
      <c r="AB25" s="121" t="str">
        <f t="shared" si="1"/>
        <v xml:space="preserve"> </v>
      </c>
      <c r="AC25" s="121" t="str">
        <f t="shared" si="1"/>
        <v xml:space="preserve"> </v>
      </c>
    </row>
    <row r="26" spans="1:29" ht="18.600000000000001" customHeight="1">
      <c r="A26" s="88" t="s">
        <v>143</v>
      </c>
      <c r="B26" s="87">
        <v>12</v>
      </c>
      <c r="C26" s="121" t="str">
        <f>IF(C$17&gt;=1,"0"," ")</f>
        <v xml:space="preserve"> </v>
      </c>
      <c r="D26" s="121" t="str">
        <f>IF(D$17&gt;=1,"0"," ")</f>
        <v xml:space="preserve"> </v>
      </c>
      <c r="E26" s="121" t="str">
        <f t="shared" si="1"/>
        <v xml:space="preserve"> </v>
      </c>
      <c r="F26" s="121" t="str">
        <f t="shared" si="1"/>
        <v xml:space="preserve"> </v>
      </c>
      <c r="G26" s="121" t="str">
        <f t="shared" si="1"/>
        <v xml:space="preserve"> </v>
      </c>
      <c r="H26" s="121" t="str">
        <f t="shared" si="1"/>
        <v xml:space="preserve"> </v>
      </c>
      <c r="I26" s="121" t="str">
        <f t="shared" si="1"/>
        <v xml:space="preserve"> </v>
      </c>
      <c r="J26" s="121" t="str">
        <f t="shared" si="1"/>
        <v xml:space="preserve"> </v>
      </c>
      <c r="K26" s="121" t="str">
        <f t="shared" si="1"/>
        <v xml:space="preserve"> </v>
      </c>
      <c r="L26" s="121" t="str">
        <f t="shared" si="1"/>
        <v xml:space="preserve"> </v>
      </c>
      <c r="M26" s="121" t="str">
        <f t="shared" si="1"/>
        <v xml:space="preserve"> </v>
      </c>
      <c r="N26" s="121" t="str">
        <f t="shared" si="1"/>
        <v xml:space="preserve"> </v>
      </c>
      <c r="O26" s="121" t="str">
        <f t="shared" si="1"/>
        <v xml:space="preserve"> </v>
      </c>
      <c r="P26" s="121" t="str">
        <f t="shared" si="1"/>
        <v xml:space="preserve"> </v>
      </c>
      <c r="Q26" s="121" t="str">
        <f t="shared" si="1"/>
        <v xml:space="preserve"> </v>
      </c>
      <c r="R26" s="121" t="str">
        <f t="shared" si="1"/>
        <v xml:space="preserve"> </v>
      </c>
      <c r="S26" s="121" t="str">
        <f t="shared" si="1"/>
        <v xml:space="preserve"> </v>
      </c>
      <c r="T26" s="121" t="str">
        <f t="shared" si="1"/>
        <v xml:space="preserve"> </v>
      </c>
      <c r="U26" s="121" t="str">
        <f t="shared" si="1"/>
        <v xml:space="preserve"> </v>
      </c>
      <c r="V26" s="121" t="str">
        <f t="shared" si="1"/>
        <v xml:space="preserve"> </v>
      </c>
      <c r="W26" s="121" t="str">
        <f t="shared" si="1"/>
        <v xml:space="preserve"> </v>
      </c>
      <c r="X26" s="121" t="str">
        <f t="shared" si="1"/>
        <v xml:space="preserve"> </v>
      </c>
      <c r="Y26" s="121" t="str">
        <f t="shared" si="1"/>
        <v xml:space="preserve"> </v>
      </c>
      <c r="Z26" s="121" t="str">
        <f t="shared" si="1"/>
        <v xml:space="preserve"> </v>
      </c>
      <c r="AA26" s="121" t="str">
        <f t="shared" si="1"/>
        <v xml:space="preserve"> </v>
      </c>
      <c r="AB26" s="121" t="str">
        <f t="shared" si="1"/>
        <v xml:space="preserve"> </v>
      </c>
      <c r="AC26" s="121" t="str">
        <f t="shared" si="1"/>
        <v xml:space="preserve"> </v>
      </c>
    </row>
    <row r="27" spans="1:29" ht="18.600000000000001" customHeight="1">
      <c r="A27" s="88" t="s">
        <v>144</v>
      </c>
      <c r="B27" s="87">
        <v>13</v>
      </c>
      <c r="C27" s="121" t="str">
        <f>IF(C$17&gt;=1,"S"," ")</f>
        <v xml:space="preserve"> </v>
      </c>
      <c r="D27" s="121" t="str">
        <f>IF(D$17&gt;=1,"S"," ")</f>
        <v xml:space="preserve"> </v>
      </c>
      <c r="E27" s="121" t="str">
        <f t="shared" ref="E27:AC27" si="2">IF(E$17&gt;=1,"S"," ")</f>
        <v xml:space="preserve"> </v>
      </c>
      <c r="F27" s="121" t="str">
        <f t="shared" si="2"/>
        <v xml:space="preserve"> </v>
      </c>
      <c r="G27" s="121" t="str">
        <f t="shared" si="2"/>
        <v xml:space="preserve"> </v>
      </c>
      <c r="H27" s="121" t="str">
        <f t="shared" si="2"/>
        <v xml:space="preserve"> </v>
      </c>
      <c r="I27" s="121" t="str">
        <f t="shared" si="2"/>
        <v xml:space="preserve"> </v>
      </c>
      <c r="J27" s="121" t="str">
        <f t="shared" si="2"/>
        <v xml:space="preserve"> </v>
      </c>
      <c r="K27" s="121" t="str">
        <f t="shared" si="2"/>
        <v xml:space="preserve"> </v>
      </c>
      <c r="L27" s="121" t="str">
        <f t="shared" si="2"/>
        <v xml:space="preserve"> </v>
      </c>
      <c r="M27" s="121" t="str">
        <f t="shared" si="2"/>
        <v xml:space="preserve"> </v>
      </c>
      <c r="N27" s="121" t="str">
        <f t="shared" si="2"/>
        <v xml:space="preserve"> </v>
      </c>
      <c r="O27" s="121" t="str">
        <f t="shared" si="2"/>
        <v xml:space="preserve"> </v>
      </c>
      <c r="P27" s="121" t="str">
        <f t="shared" si="2"/>
        <v xml:space="preserve"> </v>
      </c>
      <c r="Q27" s="121" t="str">
        <f t="shared" si="2"/>
        <v xml:space="preserve"> </v>
      </c>
      <c r="R27" s="121" t="str">
        <f t="shared" si="2"/>
        <v xml:space="preserve"> </v>
      </c>
      <c r="S27" s="121" t="str">
        <f t="shared" si="2"/>
        <v xml:space="preserve"> </v>
      </c>
      <c r="T27" s="121" t="str">
        <f t="shared" si="2"/>
        <v xml:space="preserve"> </v>
      </c>
      <c r="U27" s="121" t="str">
        <f t="shared" si="2"/>
        <v xml:space="preserve"> </v>
      </c>
      <c r="V27" s="121" t="str">
        <f t="shared" si="2"/>
        <v xml:space="preserve"> </v>
      </c>
      <c r="W27" s="121" t="str">
        <f t="shared" si="2"/>
        <v xml:space="preserve"> </v>
      </c>
      <c r="X27" s="121" t="str">
        <f t="shared" si="2"/>
        <v xml:space="preserve"> </v>
      </c>
      <c r="Y27" s="121" t="str">
        <f t="shared" si="2"/>
        <v xml:space="preserve"> </v>
      </c>
      <c r="Z27" s="121" t="str">
        <f t="shared" si="2"/>
        <v xml:space="preserve"> </v>
      </c>
      <c r="AA27" s="121" t="str">
        <f t="shared" si="2"/>
        <v xml:space="preserve"> </v>
      </c>
      <c r="AB27" s="121" t="str">
        <f t="shared" si="2"/>
        <v xml:space="preserve"> </v>
      </c>
      <c r="AC27" s="121" t="str">
        <f t="shared" si="2"/>
        <v xml:space="preserve"> </v>
      </c>
    </row>
    <row r="28" spans="1:29" ht="18.600000000000001" customHeight="1">
      <c r="A28" s="85" t="s">
        <v>145</v>
      </c>
      <c r="B28" s="87">
        <v>14</v>
      </c>
      <c r="C28" s="118"/>
      <c r="D28" s="119"/>
      <c r="E28" s="119"/>
      <c r="F28" s="119"/>
      <c r="G28" s="119"/>
      <c r="H28" s="119"/>
      <c r="I28" s="120"/>
      <c r="J28" s="118"/>
      <c r="K28" s="119"/>
      <c r="L28" s="119"/>
      <c r="M28" s="119"/>
      <c r="N28" s="119"/>
      <c r="O28" s="119"/>
      <c r="P28" s="119"/>
      <c r="Q28" s="132"/>
      <c r="R28" s="119"/>
      <c r="S28" s="119"/>
      <c r="T28" s="119"/>
      <c r="U28" s="119"/>
      <c r="V28" s="119"/>
      <c r="W28" s="119"/>
      <c r="X28" s="150"/>
      <c r="Y28" s="119"/>
      <c r="Z28" s="150"/>
      <c r="AA28" s="144"/>
      <c r="AB28" s="119"/>
      <c r="AC28" s="138"/>
    </row>
    <row r="29" spans="1:29" ht="18.600000000000001" customHeight="1">
      <c r="A29" s="90" t="s">
        <v>146</v>
      </c>
      <c r="B29" s="87">
        <v>15</v>
      </c>
      <c r="C29" s="121" t="str">
        <f t="shared" ref="C29:R34" si="3">IF(C$17&gt;=1,"0"," ")</f>
        <v xml:space="preserve"> </v>
      </c>
      <c r="D29" s="121" t="str">
        <f t="shared" si="3"/>
        <v xml:space="preserve"> </v>
      </c>
      <c r="E29" s="121" t="str">
        <f t="shared" si="3"/>
        <v xml:space="preserve"> </v>
      </c>
      <c r="F29" s="121" t="str">
        <f t="shared" si="3"/>
        <v xml:space="preserve"> </v>
      </c>
      <c r="G29" s="121" t="str">
        <f t="shared" si="3"/>
        <v xml:space="preserve"> </v>
      </c>
      <c r="H29" s="121" t="str">
        <f t="shared" si="3"/>
        <v xml:space="preserve"> </v>
      </c>
      <c r="I29" s="121" t="str">
        <f t="shared" si="3"/>
        <v xml:space="preserve"> </v>
      </c>
      <c r="J29" s="121" t="str">
        <f t="shared" si="3"/>
        <v xml:space="preserve"> </v>
      </c>
      <c r="K29" s="121" t="str">
        <f t="shared" si="3"/>
        <v xml:space="preserve"> </v>
      </c>
      <c r="L29" s="121" t="str">
        <f t="shared" si="3"/>
        <v xml:space="preserve"> </v>
      </c>
      <c r="M29" s="121" t="str">
        <f t="shared" si="3"/>
        <v xml:space="preserve"> </v>
      </c>
      <c r="N29" s="121" t="str">
        <f t="shared" si="3"/>
        <v xml:space="preserve"> </v>
      </c>
      <c r="O29" s="121" t="str">
        <f t="shared" si="3"/>
        <v xml:space="preserve"> </v>
      </c>
      <c r="P29" s="121" t="str">
        <f t="shared" si="3"/>
        <v xml:space="preserve"> </v>
      </c>
      <c r="Q29" s="121" t="str">
        <f t="shared" si="3"/>
        <v xml:space="preserve"> </v>
      </c>
      <c r="R29" s="121" t="str">
        <f t="shared" si="3"/>
        <v xml:space="preserve"> </v>
      </c>
      <c r="S29" s="121" t="str">
        <f t="shared" ref="S29:AC34" si="4">IF(S$17&gt;=1,"0"," ")</f>
        <v xml:space="preserve"> </v>
      </c>
      <c r="T29" s="121" t="str">
        <f t="shared" si="4"/>
        <v xml:space="preserve"> </v>
      </c>
      <c r="U29" s="121" t="str">
        <f t="shared" si="4"/>
        <v xml:space="preserve"> </v>
      </c>
      <c r="V29" s="121" t="str">
        <f t="shared" si="4"/>
        <v xml:space="preserve"> </v>
      </c>
      <c r="W29" s="121" t="str">
        <f t="shared" si="4"/>
        <v xml:space="preserve"> </v>
      </c>
      <c r="X29" s="121" t="str">
        <f t="shared" si="4"/>
        <v xml:space="preserve"> </v>
      </c>
      <c r="Y29" s="121" t="str">
        <f t="shared" si="4"/>
        <v xml:space="preserve"> </v>
      </c>
      <c r="Z29" s="121" t="str">
        <f t="shared" si="4"/>
        <v xml:space="preserve"> </v>
      </c>
      <c r="AA29" s="121" t="str">
        <f t="shared" si="4"/>
        <v xml:space="preserve"> </v>
      </c>
      <c r="AB29" s="121" t="str">
        <f t="shared" si="4"/>
        <v xml:space="preserve"> </v>
      </c>
      <c r="AC29" s="121" t="str">
        <f t="shared" si="4"/>
        <v xml:space="preserve"> </v>
      </c>
    </row>
    <row r="30" spans="1:29" ht="18.600000000000001" customHeight="1">
      <c r="A30" s="88" t="s">
        <v>147</v>
      </c>
      <c r="B30" s="87">
        <v>16</v>
      </c>
      <c r="C30" s="121" t="str">
        <f t="shared" si="3"/>
        <v xml:space="preserve"> </v>
      </c>
      <c r="D30" s="121" t="str">
        <f t="shared" si="3"/>
        <v xml:space="preserve"> </v>
      </c>
      <c r="E30" s="121" t="str">
        <f t="shared" si="3"/>
        <v xml:space="preserve"> </v>
      </c>
      <c r="F30" s="121" t="str">
        <f t="shared" si="3"/>
        <v xml:space="preserve"> </v>
      </c>
      <c r="G30" s="121" t="str">
        <f t="shared" si="3"/>
        <v xml:space="preserve"> </v>
      </c>
      <c r="H30" s="121" t="str">
        <f t="shared" si="3"/>
        <v xml:space="preserve"> </v>
      </c>
      <c r="I30" s="121" t="str">
        <f t="shared" si="3"/>
        <v xml:space="preserve"> </v>
      </c>
      <c r="J30" s="121" t="str">
        <f t="shared" si="3"/>
        <v xml:space="preserve"> </v>
      </c>
      <c r="K30" s="121" t="str">
        <f t="shared" si="3"/>
        <v xml:space="preserve"> </v>
      </c>
      <c r="L30" s="121" t="str">
        <f t="shared" si="3"/>
        <v xml:space="preserve"> </v>
      </c>
      <c r="M30" s="121" t="str">
        <f t="shared" si="3"/>
        <v xml:space="preserve"> </v>
      </c>
      <c r="N30" s="121" t="str">
        <f t="shared" si="3"/>
        <v xml:space="preserve"> </v>
      </c>
      <c r="O30" s="121" t="str">
        <f t="shared" si="3"/>
        <v xml:space="preserve"> </v>
      </c>
      <c r="P30" s="121" t="str">
        <f t="shared" si="3"/>
        <v xml:space="preserve"> </v>
      </c>
      <c r="Q30" s="121" t="str">
        <f t="shared" si="3"/>
        <v xml:space="preserve"> </v>
      </c>
      <c r="R30" s="121" t="str">
        <f t="shared" si="3"/>
        <v xml:space="preserve"> </v>
      </c>
      <c r="S30" s="121" t="str">
        <f t="shared" si="4"/>
        <v xml:space="preserve"> </v>
      </c>
      <c r="T30" s="121" t="str">
        <f t="shared" si="4"/>
        <v xml:space="preserve"> </v>
      </c>
      <c r="U30" s="121" t="str">
        <f t="shared" si="4"/>
        <v xml:space="preserve"> </v>
      </c>
      <c r="V30" s="121" t="str">
        <f t="shared" si="4"/>
        <v xml:space="preserve"> </v>
      </c>
      <c r="W30" s="121" t="str">
        <f t="shared" si="4"/>
        <v xml:space="preserve"> </v>
      </c>
      <c r="X30" s="121" t="str">
        <f t="shared" si="4"/>
        <v xml:space="preserve"> </v>
      </c>
      <c r="Y30" s="121" t="str">
        <f t="shared" si="4"/>
        <v xml:space="preserve"> </v>
      </c>
      <c r="Z30" s="121" t="str">
        <f t="shared" si="4"/>
        <v xml:space="preserve"> </v>
      </c>
      <c r="AA30" s="121" t="str">
        <f t="shared" si="4"/>
        <v xml:space="preserve"> </v>
      </c>
      <c r="AB30" s="121" t="str">
        <f t="shared" si="4"/>
        <v xml:space="preserve"> </v>
      </c>
      <c r="AC30" s="121" t="str">
        <f t="shared" si="4"/>
        <v xml:space="preserve"> </v>
      </c>
    </row>
    <row r="31" spans="1:29" ht="18.600000000000001" customHeight="1">
      <c r="A31" s="88" t="s">
        <v>148</v>
      </c>
      <c r="B31" s="87">
        <v>17</v>
      </c>
      <c r="C31" s="121" t="str">
        <f t="shared" si="3"/>
        <v xml:space="preserve"> </v>
      </c>
      <c r="D31" s="121" t="str">
        <f t="shared" si="3"/>
        <v xml:space="preserve"> </v>
      </c>
      <c r="E31" s="121" t="str">
        <f t="shared" si="3"/>
        <v xml:space="preserve"> </v>
      </c>
      <c r="F31" s="121" t="str">
        <f t="shared" si="3"/>
        <v xml:space="preserve"> </v>
      </c>
      <c r="G31" s="121" t="str">
        <f t="shared" si="3"/>
        <v xml:space="preserve"> </v>
      </c>
      <c r="H31" s="121" t="str">
        <f t="shared" si="3"/>
        <v xml:space="preserve"> </v>
      </c>
      <c r="I31" s="121" t="str">
        <f t="shared" si="3"/>
        <v xml:space="preserve"> </v>
      </c>
      <c r="J31" s="121" t="str">
        <f t="shared" si="3"/>
        <v xml:space="preserve"> </v>
      </c>
      <c r="K31" s="121" t="str">
        <f t="shared" si="3"/>
        <v xml:space="preserve"> </v>
      </c>
      <c r="L31" s="121" t="str">
        <f t="shared" si="3"/>
        <v xml:space="preserve"> </v>
      </c>
      <c r="M31" s="121" t="str">
        <f t="shared" si="3"/>
        <v xml:space="preserve"> </v>
      </c>
      <c r="N31" s="121" t="str">
        <f t="shared" si="3"/>
        <v xml:space="preserve"> </v>
      </c>
      <c r="O31" s="121" t="str">
        <f t="shared" si="3"/>
        <v xml:space="preserve"> </v>
      </c>
      <c r="P31" s="121" t="str">
        <f t="shared" si="3"/>
        <v xml:space="preserve"> </v>
      </c>
      <c r="Q31" s="121" t="str">
        <f t="shared" si="3"/>
        <v xml:space="preserve"> </v>
      </c>
      <c r="R31" s="121" t="str">
        <f t="shared" si="3"/>
        <v xml:space="preserve"> </v>
      </c>
      <c r="S31" s="121" t="str">
        <f t="shared" si="4"/>
        <v xml:space="preserve"> </v>
      </c>
      <c r="T31" s="121" t="str">
        <f t="shared" si="4"/>
        <v xml:space="preserve"> </v>
      </c>
      <c r="U31" s="121" t="str">
        <f t="shared" si="4"/>
        <v xml:space="preserve"> </v>
      </c>
      <c r="V31" s="121" t="str">
        <f t="shared" si="4"/>
        <v xml:space="preserve"> </v>
      </c>
      <c r="W31" s="121" t="str">
        <f t="shared" si="4"/>
        <v xml:space="preserve"> </v>
      </c>
      <c r="X31" s="121" t="str">
        <f t="shared" si="4"/>
        <v xml:space="preserve"> </v>
      </c>
      <c r="Y31" s="121" t="str">
        <f t="shared" si="4"/>
        <v xml:space="preserve"> </v>
      </c>
      <c r="Z31" s="121" t="str">
        <f t="shared" si="4"/>
        <v xml:space="preserve"> </v>
      </c>
      <c r="AA31" s="121" t="str">
        <f t="shared" si="4"/>
        <v xml:space="preserve"> </v>
      </c>
      <c r="AB31" s="121" t="str">
        <f t="shared" si="4"/>
        <v xml:space="preserve"> </v>
      </c>
      <c r="AC31" s="121" t="str">
        <f t="shared" si="4"/>
        <v xml:space="preserve"> </v>
      </c>
    </row>
    <row r="32" spans="1:29" ht="18.600000000000001" customHeight="1">
      <c r="A32" s="88" t="s">
        <v>149</v>
      </c>
      <c r="B32" s="87">
        <v>18</v>
      </c>
      <c r="C32" s="121" t="str">
        <f t="shared" si="3"/>
        <v xml:space="preserve"> </v>
      </c>
      <c r="D32" s="121" t="str">
        <f t="shared" si="3"/>
        <v xml:space="preserve"> </v>
      </c>
      <c r="E32" s="121" t="str">
        <f t="shared" si="3"/>
        <v xml:space="preserve"> </v>
      </c>
      <c r="F32" s="121" t="str">
        <f t="shared" si="3"/>
        <v xml:space="preserve"> </v>
      </c>
      <c r="G32" s="121" t="str">
        <f t="shared" si="3"/>
        <v xml:space="preserve"> </v>
      </c>
      <c r="H32" s="121" t="str">
        <f t="shared" si="3"/>
        <v xml:space="preserve"> </v>
      </c>
      <c r="I32" s="121" t="str">
        <f t="shared" si="3"/>
        <v xml:space="preserve"> </v>
      </c>
      <c r="J32" s="121" t="str">
        <f t="shared" si="3"/>
        <v xml:space="preserve"> </v>
      </c>
      <c r="K32" s="121" t="str">
        <f t="shared" si="3"/>
        <v xml:space="preserve"> </v>
      </c>
      <c r="L32" s="121" t="str">
        <f t="shared" si="3"/>
        <v xml:space="preserve"> </v>
      </c>
      <c r="M32" s="121" t="str">
        <f t="shared" si="3"/>
        <v xml:space="preserve"> </v>
      </c>
      <c r="N32" s="121" t="str">
        <f t="shared" si="3"/>
        <v xml:space="preserve"> </v>
      </c>
      <c r="O32" s="121" t="str">
        <f t="shared" si="3"/>
        <v xml:space="preserve"> </v>
      </c>
      <c r="P32" s="121" t="str">
        <f t="shared" si="3"/>
        <v xml:space="preserve"> </v>
      </c>
      <c r="Q32" s="121" t="str">
        <f t="shared" si="3"/>
        <v xml:space="preserve"> </v>
      </c>
      <c r="R32" s="121" t="str">
        <f t="shared" si="3"/>
        <v xml:space="preserve"> </v>
      </c>
      <c r="S32" s="121" t="str">
        <f t="shared" si="4"/>
        <v xml:space="preserve"> </v>
      </c>
      <c r="T32" s="121" t="str">
        <f t="shared" si="4"/>
        <v xml:space="preserve"> </v>
      </c>
      <c r="U32" s="121" t="str">
        <f t="shared" si="4"/>
        <v xml:space="preserve"> </v>
      </c>
      <c r="V32" s="121" t="str">
        <f t="shared" si="4"/>
        <v xml:space="preserve"> </v>
      </c>
      <c r="W32" s="121" t="str">
        <f t="shared" si="4"/>
        <v xml:space="preserve"> </v>
      </c>
      <c r="X32" s="121" t="str">
        <f t="shared" si="4"/>
        <v xml:space="preserve"> </v>
      </c>
      <c r="Y32" s="121" t="str">
        <f t="shared" si="4"/>
        <v xml:space="preserve"> </v>
      </c>
      <c r="Z32" s="121" t="str">
        <f t="shared" si="4"/>
        <v xml:space="preserve"> </v>
      </c>
      <c r="AA32" s="121" t="str">
        <f t="shared" si="4"/>
        <v xml:space="preserve"> </v>
      </c>
      <c r="AB32" s="121" t="str">
        <f t="shared" si="4"/>
        <v xml:space="preserve"> </v>
      </c>
      <c r="AC32" s="121" t="str">
        <f t="shared" si="4"/>
        <v xml:space="preserve"> </v>
      </c>
    </row>
    <row r="33" spans="1:29" ht="18.600000000000001" customHeight="1">
      <c r="A33" s="88" t="s">
        <v>150</v>
      </c>
      <c r="B33" s="87">
        <v>19</v>
      </c>
      <c r="C33" s="121" t="str">
        <f t="shared" si="3"/>
        <v xml:space="preserve"> </v>
      </c>
      <c r="D33" s="121" t="str">
        <f t="shared" si="3"/>
        <v xml:space="preserve"> </v>
      </c>
      <c r="E33" s="121" t="str">
        <f t="shared" si="3"/>
        <v xml:space="preserve"> </v>
      </c>
      <c r="F33" s="121" t="str">
        <f t="shared" si="3"/>
        <v xml:space="preserve"> </v>
      </c>
      <c r="G33" s="121" t="str">
        <f t="shared" si="3"/>
        <v xml:space="preserve"> </v>
      </c>
      <c r="H33" s="121" t="str">
        <f t="shared" si="3"/>
        <v xml:space="preserve"> </v>
      </c>
      <c r="I33" s="121" t="str">
        <f t="shared" si="3"/>
        <v xml:space="preserve"> </v>
      </c>
      <c r="J33" s="121" t="str">
        <f t="shared" si="3"/>
        <v xml:space="preserve"> </v>
      </c>
      <c r="K33" s="121" t="str">
        <f t="shared" si="3"/>
        <v xml:space="preserve"> </v>
      </c>
      <c r="L33" s="121" t="str">
        <f t="shared" si="3"/>
        <v xml:space="preserve"> </v>
      </c>
      <c r="M33" s="121" t="str">
        <f t="shared" si="3"/>
        <v xml:space="preserve"> </v>
      </c>
      <c r="N33" s="121" t="str">
        <f t="shared" si="3"/>
        <v xml:space="preserve"> </v>
      </c>
      <c r="O33" s="121" t="str">
        <f t="shared" si="3"/>
        <v xml:space="preserve"> </v>
      </c>
      <c r="P33" s="121" t="str">
        <f t="shared" si="3"/>
        <v xml:space="preserve"> </v>
      </c>
      <c r="Q33" s="121" t="str">
        <f t="shared" si="3"/>
        <v xml:space="preserve"> </v>
      </c>
      <c r="R33" s="121" t="str">
        <f t="shared" si="3"/>
        <v xml:space="preserve"> </v>
      </c>
      <c r="S33" s="121" t="str">
        <f t="shared" si="4"/>
        <v xml:space="preserve"> </v>
      </c>
      <c r="T33" s="121" t="str">
        <f t="shared" si="4"/>
        <v xml:space="preserve"> </v>
      </c>
      <c r="U33" s="121" t="str">
        <f t="shared" si="4"/>
        <v xml:space="preserve"> </v>
      </c>
      <c r="V33" s="121" t="str">
        <f t="shared" si="4"/>
        <v xml:space="preserve"> </v>
      </c>
      <c r="W33" s="121" t="str">
        <f t="shared" si="4"/>
        <v xml:space="preserve"> </v>
      </c>
      <c r="X33" s="121" t="str">
        <f t="shared" si="4"/>
        <v xml:space="preserve"> </v>
      </c>
      <c r="Y33" s="121" t="str">
        <f t="shared" si="4"/>
        <v xml:space="preserve"> </v>
      </c>
      <c r="Z33" s="121" t="str">
        <f t="shared" si="4"/>
        <v xml:space="preserve"> </v>
      </c>
      <c r="AA33" s="121" t="str">
        <f t="shared" si="4"/>
        <v xml:space="preserve"> </v>
      </c>
      <c r="AB33" s="121" t="str">
        <f t="shared" si="4"/>
        <v xml:space="preserve"> </v>
      </c>
      <c r="AC33" s="121" t="str">
        <f t="shared" si="4"/>
        <v xml:space="preserve"> </v>
      </c>
    </row>
    <row r="34" spans="1:29" ht="18.600000000000001" customHeight="1">
      <c r="A34" s="88" t="s">
        <v>151</v>
      </c>
      <c r="B34" s="87">
        <v>20</v>
      </c>
      <c r="C34" s="121" t="str">
        <f t="shared" si="3"/>
        <v xml:space="preserve"> </v>
      </c>
      <c r="D34" s="121" t="str">
        <f t="shared" si="3"/>
        <v xml:space="preserve"> </v>
      </c>
      <c r="E34" s="121" t="str">
        <f t="shared" si="3"/>
        <v xml:space="preserve"> </v>
      </c>
      <c r="F34" s="121" t="str">
        <f t="shared" si="3"/>
        <v xml:space="preserve"> </v>
      </c>
      <c r="G34" s="121" t="str">
        <f t="shared" si="3"/>
        <v xml:space="preserve"> </v>
      </c>
      <c r="H34" s="121" t="str">
        <f t="shared" si="3"/>
        <v xml:space="preserve"> </v>
      </c>
      <c r="I34" s="121" t="str">
        <f t="shared" si="3"/>
        <v xml:space="preserve"> </v>
      </c>
      <c r="J34" s="121" t="str">
        <f t="shared" si="3"/>
        <v xml:space="preserve"> </v>
      </c>
      <c r="K34" s="121" t="str">
        <f t="shared" si="3"/>
        <v xml:space="preserve"> </v>
      </c>
      <c r="L34" s="121" t="str">
        <f t="shared" si="3"/>
        <v xml:space="preserve"> </v>
      </c>
      <c r="M34" s="121" t="str">
        <f t="shared" si="3"/>
        <v xml:space="preserve"> </v>
      </c>
      <c r="N34" s="121" t="str">
        <f t="shared" si="3"/>
        <v xml:space="preserve"> </v>
      </c>
      <c r="O34" s="121" t="str">
        <f t="shared" si="3"/>
        <v xml:space="preserve"> </v>
      </c>
      <c r="P34" s="121" t="str">
        <f t="shared" si="3"/>
        <v xml:space="preserve"> </v>
      </c>
      <c r="Q34" s="121" t="str">
        <f t="shared" si="3"/>
        <v xml:space="preserve"> </v>
      </c>
      <c r="R34" s="121" t="str">
        <f t="shared" si="3"/>
        <v xml:space="preserve"> </v>
      </c>
      <c r="S34" s="121" t="str">
        <f t="shared" si="4"/>
        <v xml:space="preserve"> </v>
      </c>
      <c r="T34" s="121" t="str">
        <f t="shared" si="4"/>
        <v xml:space="preserve"> </v>
      </c>
      <c r="U34" s="121" t="str">
        <f t="shared" si="4"/>
        <v xml:space="preserve"> </v>
      </c>
      <c r="V34" s="121" t="str">
        <f t="shared" si="4"/>
        <v xml:space="preserve"> </v>
      </c>
      <c r="W34" s="121" t="str">
        <f t="shared" si="4"/>
        <v xml:space="preserve"> </v>
      </c>
      <c r="X34" s="121" t="str">
        <f t="shared" si="4"/>
        <v xml:space="preserve"> </v>
      </c>
      <c r="Y34" s="121" t="str">
        <f t="shared" si="4"/>
        <v xml:space="preserve"> </v>
      </c>
      <c r="Z34" s="121" t="str">
        <f t="shared" si="4"/>
        <v xml:space="preserve"> </v>
      </c>
      <c r="AA34" s="121" t="str">
        <f t="shared" si="4"/>
        <v xml:space="preserve"> </v>
      </c>
      <c r="AB34" s="121" t="str">
        <f t="shared" si="4"/>
        <v xml:space="preserve"> </v>
      </c>
      <c r="AC34" s="121" t="str">
        <f t="shared" si="4"/>
        <v xml:space="preserve"> </v>
      </c>
    </row>
    <row r="35" spans="1:29" ht="18.600000000000001" customHeight="1">
      <c r="A35" s="88" t="s">
        <v>152</v>
      </c>
      <c r="B35" s="87">
        <v>21</v>
      </c>
      <c r="C35" s="121" t="str">
        <f>IF(C$17&gt;=1,"AlO"," ")</f>
        <v xml:space="preserve"> </v>
      </c>
      <c r="D35" s="121" t="str">
        <f>IF(D$17&gt;=1,"AlO"," ")</f>
        <v xml:space="preserve"> </v>
      </c>
      <c r="E35" s="121" t="str">
        <f t="shared" ref="E35:AC35" si="5">IF(E$17&gt;=1,"AlO"," ")</f>
        <v xml:space="preserve"> </v>
      </c>
      <c r="F35" s="121" t="str">
        <f t="shared" si="5"/>
        <v xml:space="preserve"> </v>
      </c>
      <c r="G35" s="121" t="str">
        <f t="shared" si="5"/>
        <v xml:space="preserve"> </v>
      </c>
      <c r="H35" s="121" t="str">
        <f t="shared" si="5"/>
        <v xml:space="preserve"> </v>
      </c>
      <c r="I35" s="121" t="str">
        <f t="shared" si="5"/>
        <v xml:space="preserve"> </v>
      </c>
      <c r="J35" s="121" t="str">
        <f t="shared" si="5"/>
        <v xml:space="preserve"> </v>
      </c>
      <c r="K35" s="121" t="str">
        <f t="shared" si="5"/>
        <v xml:space="preserve"> </v>
      </c>
      <c r="L35" s="121" t="str">
        <f t="shared" si="5"/>
        <v xml:space="preserve"> </v>
      </c>
      <c r="M35" s="121" t="str">
        <f t="shared" si="5"/>
        <v xml:space="preserve"> </v>
      </c>
      <c r="N35" s="121" t="str">
        <f t="shared" si="5"/>
        <v xml:space="preserve"> </v>
      </c>
      <c r="O35" s="121" t="str">
        <f t="shared" si="5"/>
        <v xml:space="preserve"> </v>
      </c>
      <c r="P35" s="121" t="str">
        <f t="shared" si="5"/>
        <v xml:space="preserve"> </v>
      </c>
      <c r="Q35" s="121" t="str">
        <f t="shared" si="5"/>
        <v xml:space="preserve"> </v>
      </c>
      <c r="R35" s="121" t="str">
        <f t="shared" si="5"/>
        <v xml:space="preserve"> </v>
      </c>
      <c r="S35" s="121" t="str">
        <f t="shared" si="5"/>
        <v xml:space="preserve"> </v>
      </c>
      <c r="T35" s="121" t="str">
        <f t="shared" si="5"/>
        <v xml:space="preserve"> </v>
      </c>
      <c r="U35" s="121" t="str">
        <f t="shared" si="5"/>
        <v xml:space="preserve"> </v>
      </c>
      <c r="V35" s="121" t="str">
        <f t="shared" si="5"/>
        <v xml:space="preserve"> </v>
      </c>
      <c r="W35" s="121" t="str">
        <f t="shared" si="5"/>
        <v xml:space="preserve"> </v>
      </c>
      <c r="X35" s="121" t="str">
        <f t="shared" si="5"/>
        <v xml:space="preserve"> </v>
      </c>
      <c r="Y35" s="121" t="str">
        <f t="shared" si="5"/>
        <v xml:space="preserve"> </v>
      </c>
      <c r="Z35" s="121" t="str">
        <f t="shared" si="5"/>
        <v xml:space="preserve"> </v>
      </c>
      <c r="AA35" s="121" t="str">
        <f t="shared" si="5"/>
        <v xml:space="preserve"> </v>
      </c>
      <c r="AB35" s="121" t="str">
        <f t="shared" si="5"/>
        <v xml:space="preserve"> </v>
      </c>
      <c r="AC35" s="121" t="str">
        <f t="shared" si="5"/>
        <v xml:space="preserve"> </v>
      </c>
    </row>
    <row r="36" spans="1:29" ht="18.600000000000001" customHeight="1">
      <c r="A36" s="88" t="s">
        <v>153</v>
      </c>
      <c r="B36" s="87">
        <v>22</v>
      </c>
      <c r="C36" s="175" t="str">
        <f t="shared" ref="C36:R37" si="6">IF(C$17&gt;=1,"0"," ")</f>
        <v xml:space="preserve"> </v>
      </c>
      <c r="D36" s="175" t="str">
        <f t="shared" si="6"/>
        <v xml:space="preserve"> </v>
      </c>
      <c r="E36" s="175" t="str">
        <f t="shared" si="6"/>
        <v xml:space="preserve"> </v>
      </c>
      <c r="F36" s="175" t="str">
        <f t="shared" si="6"/>
        <v xml:space="preserve"> </v>
      </c>
      <c r="G36" s="175" t="str">
        <f t="shared" si="6"/>
        <v xml:space="preserve"> </v>
      </c>
      <c r="H36" s="175" t="str">
        <f t="shared" si="6"/>
        <v xml:space="preserve"> </v>
      </c>
      <c r="I36" s="175" t="str">
        <f t="shared" si="6"/>
        <v xml:space="preserve"> </v>
      </c>
      <c r="J36" s="175" t="str">
        <f t="shared" si="6"/>
        <v xml:space="preserve"> </v>
      </c>
      <c r="K36" s="175" t="str">
        <f t="shared" si="6"/>
        <v xml:space="preserve"> </v>
      </c>
      <c r="L36" s="175" t="str">
        <f t="shared" si="6"/>
        <v xml:space="preserve"> </v>
      </c>
      <c r="M36" s="175" t="str">
        <f t="shared" si="6"/>
        <v xml:space="preserve"> </v>
      </c>
      <c r="N36" s="175" t="str">
        <f t="shared" si="6"/>
        <v xml:space="preserve"> </v>
      </c>
      <c r="O36" s="175" t="str">
        <f t="shared" si="6"/>
        <v xml:space="preserve"> </v>
      </c>
      <c r="P36" s="175" t="str">
        <f t="shared" si="6"/>
        <v xml:space="preserve"> </v>
      </c>
      <c r="Q36" s="175" t="str">
        <f t="shared" si="6"/>
        <v xml:space="preserve"> </v>
      </c>
      <c r="R36" s="175" t="str">
        <f t="shared" si="6"/>
        <v xml:space="preserve"> </v>
      </c>
      <c r="S36" s="175" t="str">
        <f t="shared" ref="S36:AC37" si="7">IF(S$17&gt;=1,"0"," ")</f>
        <v xml:space="preserve"> </v>
      </c>
      <c r="T36" s="175" t="str">
        <f t="shared" si="7"/>
        <v xml:space="preserve"> </v>
      </c>
      <c r="U36" s="175" t="str">
        <f t="shared" si="7"/>
        <v xml:space="preserve"> </v>
      </c>
      <c r="V36" s="175" t="str">
        <f t="shared" si="7"/>
        <v xml:space="preserve"> </v>
      </c>
      <c r="W36" s="175" t="str">
        <f t="shared" si="7"/>
        <v xml:space="preserve"> </v>
      </c>
      <c r="X36" s="175" t="str">
        <f t="shared" si="7"/>
        <v xml:space="preserve"> </v>
      </c>
      <c r="Y36" s="175" t="str">
        <f t="shared" si="7"/>
        <v xml:space="preserve"> </v>
      </c>
      <c r="Z36" s="175" t="str">
        <f t="shared" si="7"/>
        <v xml:space="preserve"> </v>
      </c>
      <c r="AA36" s="175" t="str">
        <f t="shared" si="7"/>
        <v xml:space="preserve"> </v>
      </c>
      <c r="AB36" s="175" t="str">
        <f t="shared" si="7"/>
        <v xml:space="preserve"> </v>
      </c>
      <c r="AC36" s="175" t="str">
        <f t="shared" si="7"/>
        <v xml:space="preserve"> </v>
      </c>
    </row>
    <row r="37" spans="1:29" s="4" customFormat="1" ht="18.600000000000001" customHeight="1">
      <c r="A37" s="88" t="s">
        <v>154</v>
      </c>
      <c r="B37" s="87">
        <v>23</v>
      </c>
      <c r="C37" s="175" t="str">
        <f t="shared" si="6"/>
        <v xml:space="preserve"> </v>
      </c>
      <c r="D37" s="175" t="str">
        <f t="shared" si="6"/>
        <v xml:space="preserve"> </v>
      </c>
      <c r="E37" s="175" t="str">
        <f t="shared" si="6"/>
        <v xml:space="preserve"> </v>
      </c>
      <c r="F37" s="175" t="str">
        <f t="shared" si="6"/>
        <v xml:space="preserve"> </v>
      </c>
      <c r="G37" s="175" t="str">
        <f t="shared" si="6"/>
        <v xml:space="preserve"> </v>
      </c>
      <c r="H37" s="175" t="str">
        <f t="shared" si="6"/>
        <v xml:space="preserve"> </v>
      </c>
      <c r="I37" s="175" t="str">
        <f t="shared" si="6"/>
        <v xml:space="preserve"> </v>
      </c>
      <c r="J37" s="175" t="str">
        <f t="shared" si="6"/>
        <v xml:space="preserve"> </v>
      </c>
      <c r="K37" s="175" t="str">
        <f t="shared" si="6"/>
        <v xml:space="preserve"> </v>
      </c>
      <c r="L37" s="175" t="str">
        <f t="shared" si="6"/>
        <v xml:space="preserve"> </v>
      </c>
      <c r="M37" s="175" t="str">
        <f t="shared" si="6"/>
        <v xml:space="preserve"> </v>
      </c>
      <c r="N37" s="175" t="str">
        <f t="shared" si="6"/>
        <v xml:space="preserve"> </v>
      </c>
      <c r="O37" s="175" t="str">
        <f t="shared" si="6"/>
        <v xml:space="preserve"> </v>
      </c>
      <c r="P37" s="175" t="str">
        <f t="shared" si="6"/>
        <v xml:space="preserve"> </v>
      </c>
      <c r="Q37" s="175" t="str">
        <f t="shared" si="6"/>
        <v xml:space="preserve"> </v>
      </c>
      <c r="R37" s="175" t="str">
        <f t="shared" si="6"/>
        <v xml:space="preserve"> </v>
      </c>
      <c r="S37" s="175" t="str">
        <f t="shared" si="7"/>
        <v xml:space="preserve"> </v>
      </c>
      <c r="T37" s="175" t="str">
        <f t="shared" si="7"/>
        <v xml:space="preserve"> </v>
      </c>
      <c r="U37" s="175" t="str">
        <f t="shared" si="7"/>
        <v xml:space="preserve"> </v>
      </c>
      <c r="V37" s="175" t="str">
        <f t="shared" si="7"/>
        <v xml:space="preserve"> </v>
      </c>
      <c r="W37" s="175" t="str">
        <f t="shared" si="7"/>
        <v xml:space="preserve"> </v>
      </c>
      <c r="X37" s="175" t="str">
        <f t="shared" si="7"/>
        <v xml:space="preserve"> </v>
      </c>
      <c r="Y37" s="175" t="str">
        <f t="shared" si="7"/>
        <v xml:space="preserve"> </v>
      </c>
      <c r="Z37" s="175" t="str">
        <f t="shared" si="7"/>
        <v xml:space="preserve"> </v>
      </c>
      <c r="AA37" s="175" t="str">
        <f t="shared" si="7"/>
        <v xml:space="preserve"> </v>
      </c>
      <c r="AB37" s="175" t="str">
        <f t="shared" si="7"/>
        <v xml:space="preserve"> </v>
      </c>
      <c r="AC37" s="175" t="str">
        <f t="shared" si="7"/>
        <v xml:space="preserve"> </v>
      </c>
    </row>
    <row r="38" spans="1:29" s="4" customFormat="1" ht="18.600000000000001" customHeight="1">
      <c r="A38" s="88" t="s">
        <v>155</v>
      </c>
      <c r="B38" s="87">
        <v>24</v>
      </c>
      <c r="C38" s="114"/>
      <c r="D38" s="112"/>
      <c r="E38" s="112"/>
      <c r="F38" s="112"/>
      <c r="G38" s="112"/>
      <c r="H38" s="112"/>
      <c r="I38" s="113"/>
      <c r="J38" s="114"/>
      <c r="K38" s="112"/>
      <c r="L38" s="112"/>
      <c r="M38" s="112"/>
      <c r="N38" s="112"/>
      <c r="O38" s="112"/>
      <c r="P38" s="112"/>
      <c r="Q38" s="133"/>
      <c r="R38" s="112"/>
      <c r="S38" s="112"/>
      <c r="T38" s="112"/>
      <c r="U38" s="112"/>
      <c r="V38" s="112"/>
      <c r="W38" s="112"/>
      <c r="X38" s="151"/>
      <c r="Y38" s="112"/>
      <c r="Z38" s="151"/>
      <c r="AA38" s="145"/>
      <c r="AB38" s="112"/>
      <c r="AC38" s="139"/>
    </row>
    <row r="39" spans="1:29" s="4" customFormat="1" ht="18.600000000000001" customHeight="1">
      <c r="A39" s="85" t="s">
        <v>156</v>
      </c>
      <c r="B39" s="87">
        <v>25</v>
      </c>
      <c r="C39" s="114"/>
      <c r="D39" s="112"/>
      <c r="E39" s="112"/>
      <c r="F39" s="112"/>
      <c r="G39" s="112"/>
      <c r="H39" s="112"/>
      <c r="I39" s="113"/>
      <c r="J39" s="114"/>
      <c r="K39" s="112"/>
      <c r="L39" s="112"/>
      <c r="M39" s="112"/>
      <c r="N39" s="112"/>
      <c r="O39" s="112"/>
      <c r="P39" s="112"/>
      <c r="Q39" s="133"/>
      <c r="R39" s="112"/>
      <c r="S39" s="112"/>
      <c r="T39" s="112"/>
      <c r="U39" s="112"/>
      <c r="V39" s="112"/>
      <c r="W39" s="112"/>
      <c r="X39" s="151"/>
      <c r="Y39" s="112"/>
      <c r="Z39" s="151"/>
      <c r="AA39" s="145"/>
      <c r="AB39" s="112"/>
      <c r="AC39" s="139"/>
    </row>
    <row r="40" spans="1:29" s="4" customFormat="1" ht="18.600000000000001" customHeight="1">
      <c r="A40" s="91" t="s">
        <v>157</v>
      </c>
      <c r="B40" s="87">
        <v>26</v>
      </c>
      <c r="C40" s="175" t="str">
        <f>IF(C$17&gt;=1,"L"," ")</f>
        <v xml:space="preserve"> </v>
      </c>
      <c r="D40" s="175" t="str">
        <f t="shared" ref="D40:AC41" si="8">IF(D$17&gt;=1,"L"," ")</f>
        <v xml:space="preserve"> </v>
      </c>
      <c r="E40" s="175" t="str">
        <f t="shared" si="8"/>
        <v xml:space="preserve"> </v>
      </c>
      <c r="F40" s="175" t="str">
        <f t="shared" si="8"/>
        <v xml:space="preserve"> </v>
      </c>
      <c r="G40" s="175" t="str">
        <f t="shared" si="8"/>
        <v xml:space="preserve"> </v>
      </c>
      <c r="H40" s="175" t="str">
        <f t="shared" si="8"/>
        <v xml:space="preserve"> </v>
      </c>
      <c r="I40" s="175" t="str">
        <f t="shared" si="8"/>
        <v xml:space="preserve"> </v>
      </c>
      <c r="J40" s="175" t="str">
        <f t="shared" si="8"/>
        <v xml:space="preserve"> </v>
      </c>
      <c r="K40" s="175" t="str">
        <f t="shared" si="8"/>
        <v xml:space="preserve"> </v>
      </c>
      <c r="L40" s="175" t="str">
        <f t="shared" si="8"/>
        <v xml:space="preserve"> </v>
      </c>
      <c r="M40" s="175" t="str">
        <f t="shared" si="8"/>
        <v xml:space="preserve"> </v>
      </c>
      <c r="N40" s="175" t="str">
        <f t="shared" si="8"/>
        <v xml:space="preserve"> </v>
      </c>
      <c r="O40" s="175" t="str">
        <f t="shared" si="8"/>
        <v xml:space="preserve"> </v>
      </c>
      <c r="P40" s="175" t="str">
        <f t="shared" si="8"/>
        <v xml:space="preserve"> </v>
      </c>
      <c r="Q40" s="175" t="str">
        <f t="shared" si="8"/>
        <v xml:space="preserve"> </v>
      </c>
      <c r="R40" s="175" t="str">
        <f t="shared" si="8"/>
        <v xml:space="preserve"> </v>
      </c>
      <c r="S40" s="175" t="str">
        <f t="shared" si="8"/>
        <v xml:space="preserve"> </v>
      </c>
      <c r="T40" s="175" t="str">
        <f t="shared" si="8"/>
        <v xml:space="preserve"> </v>
      </c>
      <c r="U40" s="175" t="str">
        <f t="shared" si="8"/>
        <v xml:space="preserve"> </v>
      </c>
      <c r="V40" s="175" t="str">
        <f t="shared" si="8"/>
        <v xml:space="preserve"> </v>
      </c>
      <c r="W40" s="175" t="str">
        <f t="shared" si="8"/>
        <v xml:space="preserve"> </v>
      </c>
      <c r="X40" s="175" t="str">
        <f t="shared" si="8"/>
        <v xml:space="preserve"> </v>
      </c>
      <c r="Y40" s="175" t="str">
        <f t="shared" si="8"/>
        <v xml:space="preserve"> </v>
      </c>
      <c r="Z40" s="175" t="str">
        <f t="shared" si="8"/>
        <v xml:space="preserve"> </v>
      </c>
      <c r="AA40" s="175" t="str">
        <f t="shared" si="8"/>
        <v xml:space="preserve"> </v>
      </c>
      <c r="AB40" s="175" t="str">
        <f t="shared" si="8"/>
        <v xml:space="preserve"> </v>
      </c>
      <c r="AC40" s="175" t="str">
        <f t="shared" si="8"/>
        <v xml:space="preserve"> </v>
      </c>
    </row>
    <row r="41" spans="1:29" s="4" customFormat="1" ht="18.600000000000001" customHeight="1">
      <c r="A41" s="91" t="s">
        <v>158</v>
      </c>
      <c r="B41" s="87">
        <v>27</v>
      </c>
      <c r="C41" s="175" t="str">
        <f>IF(C$17&gt;=1,"L"," ")</f>
        <v xml:space="preserve"> </v>
      </c>
      <c r="D41" s="175" t="str">
        <f t="shared" si="8"/>
        <v xml:space="preserve"> </v>
      </c>
      <c r="E41" s="175" t="str">
        <f t="shared" si="8"/>
        <v xml:space="preserve"> </v>
      </c>
      <c r="F41" s="175" t="str">
        <f t="shared" si="8"/>
        <v xml:space="preserve"> </v>
      </c>
      <c r="G41" s="175" t="str">
        <f t="shared" si="8"/>
        <v xml:space="preserve"> </v>
      </c>
      <c r="H41" s="175" t="str">
        <f t="shared" si="8"/>
        <v xml:space="preserve"> </v>
      </c>
      <c r="I41" s="175" t="str">
        <f t="shared" si="8"/>
        <v xml:space="preserve"> </v>
      </c>
      <c r="J41" s="175" t="str">
        <f t="shared" si="8"/>
        <v xml:space="preserve"> </v>
      </c>
      <c r="K41" s="175" t="str">
        <f t="shared" si="8"/>
        <v xml:space="preserve"> </v>
      </c>
      <c r="L41" s="175" t="str">
        <f t="shared" si="8"/>
        <v xml:space="preserve"> </v>
      </c>
      <c r="M41" s="175" t="str">
        <f t="shared" si="8"/>
        <v xml:space="preserve"> </v>
      </c>
      <c r="N41" s="175" t="str">
        <f t="shared" si="8"/>
        <v xml:space="preserve"> </v>
      </c>
      <c r="O41" s="175" t="str">
        <f t="shared" si="8"/>
        <v xml:space="preserve"> </v>
      </c>
      <c r="P41" s="175" t="str">
        <f t="shared" si="8"/>
        <v xml:space="preserve"> </v>
      </c>
      <c r="Q41" s="175" t="str">
        <f t="shared" si="8"/>
        <v xml:space="preserve"> </v>
      </c>
      <c r="R41" s="175" t="str">
        <f t="shared" si="8"/>
        <v xml:space="preserve"> </v>
      </c>
      <c r="S41" s="175" t="str">
        <f t="shared" si="8"/>
        <v xml:space="preserve"> </v>
      </c>
      <c r="T41" s="175" t="str">
        <f t="shared" si="8"/>
        <v xml:space="preserve"> </v>
      </c>
      <c r="U41" s="175" t="str">
        <f t="shared" si="8"/>
        <v xml:space="preserve"> </v>
      </c>
      <c r="V41" s="175" t="str">
        <f t="shared" si="8"/>
        <v xml:space="preserve"> </v>
      </c>
      <c r="W41" s="175" t="str">
        <f t="shared" si="8"/>
        <v xml:space="preserve"> </v>
      </c>
      <c r="X41" s="175" t="str">
        <f t="shared" si="8"/>
        <v xml:space="preserve"> </v>
      </c>
      <c r="Y41" s="175" t="str">
        <f t="shared" si="8"/>
        <v xml:space="preserve"> </v>
      </c>
      <c r="Z41" s="175" t="str">
        <f t="shared" si="8"/>
        <v xml:space="preserve"> </v>
      </c>
      <c r="AA41" s="175" t="str">
        <f t="shared" si="8"/>
        <v xml:space="preserve"> </v>
      </c>
      <c r="AB41" s="175" t="str">
        <f t="shared" si="8"/>
        <v xml:space="preserve"> </v>
      </c>
      <c r="AC41" s="175" t="str">
        <f t="shared" si="8"/>
        <v xml:space="preserve"> </v>
      </c>
    </row>
    <row r="42" spans="1:29" s="4" customFormat="1" ht="18.600000000000001" customHeight="1">
      <c r="A42" s="91" t="s">
        <v>159</v>
      </c>
      <c r="B42" s="87">
        <v>28</v>
      </c>
      <c r="C42" s="114"/>
      <c r="D42" s="112"/>
      <c r="E42" s="112"/>
      <c r="F42" s="112"/>
      <c r="G42" s="112"/>
      <c r="H42" s="112"/>
      <c r="I42" s="113"/>
      <c r="J42" s="114"/>
      <c r="K42" s="112"/>
      <c r="L42" s="112"/>
      <c r="M42" s="112"/>
      <c r="N42" s="112"/>
      <c r="O42" s="112"/>
      <c r="P42" s="112"/>
      <c r="Q42" s="133"/>
      <c r="R42" s="112"/>
      <c r="S42" s="112"/>
      <c r="T42" s="112"/>
      <c r="U42" s="112"/>
      <c r="V42" s="112"/>
      <c r="W42" s="112"/>
      <c r="X42" s="151"/>
      <c r="Y42" s="112"/>
      <c r="Z42" s="151"/>
      <c r="AA42" s="145"/>
      <c r="AB42" s="112"/>
      <c r="AC42" s="139"/>
    </row>
    <row r="43" spans="1:29" s="4" customFormat="1" ht="18.600000000000001" customHeight="1">
      <c r="A43" s="91" t="s">
        <v>160</v>
      </c>
      <c r="B43" s="87">
        <v>29</v>
      </c>
      <c r="C43" s="114"/>
      <c r="D43" s="112"/>
      <c r="E43" s="112"/>
      <c r="F43" s="112"/>
      <c r="G43" s="112"/>
      <c r="H43" s="112"/>
      <c r="I43" s="113"/>
      <c r="J43" s="114"/>
      <c r="K43" s="112"/>
      <c r="L43" s="112"/>
      <c r="M43" s="112"/>
      <c r="N43" s="112"/>
      <c r="O43" s="112"/>
      <c r="P43" s="112"/>
      <c r="Q43" s="133"/>
      <c r="R43" s="112"/>
      <c r="S43" s="112"/>
      <c r="T43" s="112"/>
      <c r="U43" s="112"/>
      <c r="V43" s="112"/>
      <c r="W43" s="112"/>
      <c r="X43" s="151"/>
      <c r="Y43" s="112"/>
      <c r="Z43" s="151"/>
      <c r="AA43" s="145"/>
      <c r="AB43" s="112"/>
      <c r="AC43" s="139"/>
    </row>
    <row r="44" spans="1:29" s="4" customFormat="1" ht="18.600000000000001" customHeight="1">
      <c r="A44" s="91" t="s">
        <v>161</v>
      </c>
      <c r="B44" s="87">
        <v>30</v>
      </c>
      <c r="C44" s="114"/>
      <c r="D44" s="112"/>
      <c r="E44" s="112"/>
      <c r="F44" s="112"/>
      <c r="G44" s="112"/>
      <c r="H44" s="112"/>
      <c r="I44" s="113"/>
      <c r="J44" s="114"/>
      <c r="K44" s="112"/>
      <c r="L44" s="112"/>
      <c r="M44" s="112"/>
      <c r="N44" s="112"/>
      <c r="O44" s="112"/>
      <c r="P44" s="112"/>
      <c r="Q44" s="133"/>
      <c r="R44" s="112"/>
      <c r="S44" s="112"/>
      <c r="T44" s="112"/>
      <c r="U44" s="112"/>
      <c r="V44" s="112"/>
      <c r="W44" s="112"/>
      <c r="X44" s="151"/>
      <c r="Y44" s="112"/>
      <c r="Z44" s="151"/>
      <c r="AA44" s="145"/>
      <c r="AB44" s="112"/>
      <c r="AC44" s="139"/>
    </row>
    <row r="45" spans="1:29" s="4" customFormat="1" ht="18.600000000000001" customHeight="1">
      <c r="A45" s="91" t="s">
        <v>162</v>
      </c>
      <c r="B45" s="87">
        <v>31</v>
      </c>
      <c r="C45" s="175" t="str">
        <f>IF(C$17&gt;=1,"L"," ")</f>
        <v xml:space="preserve"> </v>
      </c>
      <c r="D45" s="175" t="str">
        <f t="shared" ref="D45:AC45" si="9">IF(D$17&gt;=1,"L"," ")</f>
        <v xml:space="preserve"> </v>
      </c>
      <c r="E45" s="175" t="str">
        <f t="shared" si="9"/>
        <v xml:space="preserve"> </v>
      </c>
      <c r="F45" s="175" t="str">
        <f t="shared" si="9"/>
        <v xml:space="preserve"> </v>
      </c>
      <c r="G45" s="175" t="str">
        <f t="shared" si="9"/>
        <v xml:space="preserve"> </v>
      </c>
      <c r="H45" s="175" t="str">
        <f t="shared" si="9"/>
        <v xml:space="preserve"> </v>
      </c>
      <c r="I45" s="175" t="str">
        <f t="shared" si="9"/>
        <v xml:space="preserve"> </v>
      </c>
      <c r="J45" s="175" t="str">
        <f t="shared" si="9"/>
        <v xml:space="preserve"> </v>
      </c>
      <c r="K45" s="175" t="str">
        <f t="shared" si="9"/>
        <v xml:space="preserve"> </v>
      </c>
      <c r="L45" s="175" t="str">
        <f t="shared" si="9"/>
        <v xml:space="preserve"> </v>
      </c>
      <c r="M45" s="175" t="str">
        <f t="shared" si="9"/>
        <v xml:space="preserve"> </v>
      </c>
      <c r="N45" s="175" t="str">
        <f t="shared" si="9"/>
        <v xml:space="preserve"> </v>
      </c>
      <c r="O45" s="175" t="str">
        <f t="shared" si="9"/>
        <v xml:space="preserve"> </v>
      </c>
      <c r="P45" s="175" t="str">
        <f t="shared" si="9"/>
        <v xml:space="preserve"> </v>
      </c>
      <c r="Q45" s="175" t="str">
        <f t="shared" si="9"/>
        <v xml:space="preserve"> </v>
      </c>
      <c r="R45" s="175" t="str">
        <f t="shared" si="9"/>
        <v xml:space="preserve"> </v>
      </c>
      <c r="S45" s="175" t="str">
        <f t="shared" si="9"/>
        <v xml:space="preserve"> </v>
      </c>
      <c r="T45" s="175" t="str">
        <f t="shared" si="9"/>
        <v xml:space="preserve"> </v>
      </c>
      <c r="U45" s="175" t="str">
        <f t="shared" si="9"/>
        <v xml:space="preserve"> </v>
      </c>
      <c r="V45" s="175" t="str">
        <f t="shared" si="9"/>
        <v xml:space="preserve"> </v>
      </c>
      <c r="W45" s="175" t="str">
        <f t="shared" si="9"/>
        <v xml:space="preserve"> </v>
      </c>
      <c r="X45" s="175" t="str">
        <f t="shared" si="9"/>
        <v xml:space="preserve"> </v>
      </c>
      <c r="Y45" s="175" t="str">
        <f t="shared" si="9"/>
        <v xml:space="preserve"> </v>
      </c>
      <c r="Z45" s="175" t="str">
        <f t="shared" si="9"/>
        <v xml:space="preserve"> </v>
      </c>
      <c r="AA45" s="175" t="str">
        <f t="shared" si="9"/>
        <v xml:space="preserve"> </v>
      </c>
      <c r="AB45" s="175" t="str">
        <f t="shared" si="9"/>
        <v xml:space="preserve"> </v>
      </c>
      <c r="AC45" s="175" t="str">
        <f t="shared" si="9"/>
        <v xml:space="preserve"> </v>
      </c>
    </row>
    <row r="46" spans="1:29" s="4" customFormat="1" ht="18.600000000000001" customHeight="1">
      <c r="A46" s="91" t="s">
        <v>163</v>
      </c>
      <c r="B46" s="87">
        <v>32</v>
      </c>
      <c r="C46" s="114"/>
      <c r="D46" s="112"/>
      <c r="E46" s="112"/>
      <c r="F46" s="112"/>
      <c r="G46" s="112"/>
      <c r="H46" s="112"/>
      <c r="I46" s="113"/>
      <c r="J46" s="114"/>
      <c r="K46" s="112"/>
      <c r="L46" s="112"/>
      <c r="M46" s="112"/>
      <c r="N46" s="112"/>
      <c r="O46" s="112"/>
      <c r="P46" s="112"/>
      <c r="Q46" s="133"/>
      <c r="R46" s="112"/>
      <c r="S46" s="112"/>
      <c r="T46" s="112"/>
      <c r="U46" s="112"/>
      <c r="V46" s="112"/>
      <c r="W46" s="112"/>
      <c r="X46" s="151"/>
      <c r="Y46" s="112"/>
      <c r="Z46" s="151"/>
      <c r="AA46" s="145"/>
      <c r="AB46" s="112"/>
      <c r="AC46" s="139"/>
    </row>
    <row r="47" spans="1:29" ht="18.600000000000001" customHeight="1">
      <c r="A47" s="91" t="s">
        <v>164</v>
      </c>
      <c r="B47" s="87">
        <v>33</v>
      </c>
      <c r="C47" s="114"/>
      <c r="D47" s="112"/>
      <c r="E47" s="112"/>
      <c r="F47" s="112"/>
      <c r="G47" s="112"/>
      <c r="H47" s="112"/>
      <c r="I47" s="113"/>
      <c r="J47" s="114"/>
      <c r="K47" s="112"/>
      <c r="L47" s="112"/>
      <c r="M47" s="112"/>
      <c r="N47" s="112"/>
      <c r="O47" s="112"/>
      <c r="P47" s="112"/>
      <c r="Q47" s="133"/>
      <c r="R47" s="112"/>
      <c r="S47" s="112"/>
      <c r="T47" s="112"/>
      <c r="U47" s="112"/>
      <c r="V47" s="112"/>
      <c r="W47" s="112"/>
      <c r="X47" s="151"/>
      <c r="Y47" s="112"/>
      <c r="Z47" s="151"/>
      <c r="AA47" s="145"/>
      <c r="AB47" s="112"/>
      <c r="AC47" s="139"/>
    </row>
    <row r="48" spans="1:29" s="14" customFormat="1" ht="18.600000000000001" customHeight="1">
      <c r="A48" s="91" t="s">
        <v>165</v>
      </c>
      <c r="B48" s="87">
        <v>34</v>
      </c>
      <c r="C48" s="114"/>
      <c r="D48" s="112"/>
      <c r="E48" s="112"/>
      <c r="F48" s="112"/>
      <c r="G48" s="112"/>
      <c r="H48" s="112"/>
      <c r="I48" s="113"/>
      <c r="J48" s="114"/>
      <c r="K48" s="112"/>
      <c r="L48" s="112"/>
      <c r="M48" s="112"/>
      <c r="N48" s="112"/>
      <c r="O48" s="112"/>
      <c r="P48" s="112"/>
      <c r="Q48" s="133"/>
      <c r="R48" s="112"/>
      <c r="S48" s="112"/>
      <c r="T48" s="112"/>
      <c r="U48" s="112"/>
      <c r="V48" s="112"/>
      <c r="W48" s="112"/>
      <c r="X48" s="151"/>
      <c r="Y48" s="112"/>
      <c r="Z48" s="151"/>
      <c r="AA48" s="145"/>
      <c r="AB48" s="112"/>
      <c r="AC48" s="139"/>
    </row>
    <row r="49" spans="1:29" s="4" customFormat="1" ht="18.600000000000001" customHeight="1">
      <c r="A49" s="91" t="s">
        <v>166</v>
      </c>
      <c r="B49" s="87">
        <v>35</v>
      </c>
      <c r="C49" s="114"/>
      <c r="D49" s="112"/>
      <c r="E49" s="112"/>
      <c r="F49" s="112"/>
      <c r="G49" s="112"/>
      <c r="H49" s="112"/>
      <c r="I49" s="113"/>
      <c r="J49" s="114"/>
      <c r="K49" s="112"/>
      <c r="L49" s="112"/>
      <c r="M49" s="112"/>
      <c r="N49" s="112"/>
      <c r="O49" s="112"/>
      <c r="P49" s="112"/>
      <c r="Q49" s="133"/>
      <c r="R49" s="112"/>
      <c r="S49" s="112"/>
      <c r="T49" s="112"/>
      <c r="U49" s="112"/>
      <c r="V49" s="112"/>
      <c r="W49" s="112"/>
      <c r="X49" s="151"/>
      <c r="Y49" s="112"/>
      <c r="Z49" s="151"/>
      <c r="AA49" s="145"/>
      <c r="AB49" s="112"/>
      <c r="AC49" s="139"/>
    </row>
    <row r="50" spans="1:29" ht="18.600000000000001" customHeight="1">
      <c r="A50" s="91" t="s">
        <v>167</v>
      </c>
      <c r="B50" s="87">
        <v>36</v>
      </c>
      <c r="C50" s="103"/>
      <c r="D50" s="102"/>
      <c r="E50" s="102"/>
      <c r="F50" s="102"/>
      <c r="G50" s="102"/>
      <c r="H50" s="102"/>
      <c r="I50" s="104"/>
      <c r="J50" s="103"/>
      <c r="K50" s="102"/>
      <c r="L50" s="102"/>
      <c r="M50" s="102"/>
      <c r="N50" s="102"/>
      <c r="O50" s="102"/>
      <c r="P50" s="102"/>
      <c r="Q50" s="134"/>
      <c r="R50" s="102"/>
      <c r="S50" s="102"/>
      <c r="T50" s="102"/>
      <c r="U50" s="102"/>
      <c r="V50" s="102"/>
      <c r="W50" s="102"/>
      <c r="X50" s="152"/>
      <c r="Y50" s="102"/>
      <c r="Z50" s="152"/>
      <c r="AA50" s="146"/>
      <c r="AB50" s="102"/>
      <c r="AC50" s="140"/>
    </row>
    <row r="51" spans="1:29" ht="18.600000000000001" customHeight="1">
      <c r="A51" s="91" t="s">
        <v>168</v>
      </c>
      <c r="B51" s="87">
        <v>37</v>
      </c>
      <c r="C51" s="176"/>
      <c r="D51" s="177"/>
      <c r="E51" s="177"/>
      <c r="F51" s="177"/>
      <c r="G51" s="177"/>
      <c r="H51" s="177"/>
      <c r="I51" s="178"/>
      <c r="J51" s="176"/>
      <c r="K51" s="177"/>
      <c r="L51" s="177"/>
      <c r="M51" s="177"/>
      <c r="N51" s="177"/>
      <c r="O51" s="177"/>
      <c r="P51" s="177"/>
      <c r="Q51" s="179"/>
      <c r="R51" s="177"/>
      <c r="S51" s="177"/>
      <c r="T51" s="177"/>
      <c r="U51" s="177"/>
      <c r="V51" s="177"/>
      <c r="W51" s="177"/>
      <c r="X51" s="180"/>
      <c r="Y51" s="177"/>
      <c r="Z51" s="180"/>
      <c r="AA51" s="181"/>
      <c r="AB51" s="177"/>
      <c r="AC51" s="182"/>
    </row>
    <row r="52" spans="1:29" ht="18.600000000000001" customHeight="1">
      <c r="A52" s="91" t="s">
        <v>169</v>
      </c>
      <c r="B52" s="87">
        <v>38</v>
      </c>
      <c r="C52" s="176"/>
      <c r="D52" s="177"/>
      <c r="E52" s="177"/>
      <c r="F52" s="177"/>
      <c r="G52" s="177"/>
      <c r="H52" s="177"/>
      <c r="I52" s="178"/>
      <c r="J52" s="176"/>
      <c r="K52" s="177"/>
      <c r="L52" s="177"/>
      <c r="M52" s="177"/>
      <c r="N52" s="177"/>
      <c r="O52" s="177"/>
      <c r="P52" s="177"/>
      <c r="Q52" s="179"/>
      <c r="R52" s="177"/>
      <c r="S52" s="177"/>
      <c r="T52" s="177"/>
      <c r="U52" s="177"/>
      <c r="V52" s="177"/>
      <c r="W52" s="177"/>
      <c r="X52" s="180"/>
      <c r="Y52" s="177"/>
      <c r="Z52" s="180"/>
      <c r="AA52" s="181"/>
      <c r="AB52" s="177"/>
      <c r="AC52" s="182"/>
    </row>
    <row r="53" spans="1:29" ht="18.600000000000001" customHeight="1">
      <c r="A53" s="91" t="s">
        <v>170</v>
      </c>
      <c r="B53" s="87">
        <v>39</v>
      </c>
      <c r="C53" s="176"/>
      <c r="D53" s="177"/>
      <c r="E53" s="177"/>
      <c r="F53" s="177"/>
      <c r="G53" s="177"/>
      <c r="H53" s="177"/>
      <c r="I53" s="178"/>
      <c r="J53" s="176"/>
      <c r="K53" s="177"/>
      <c r="L53" s="177"/>
      <c r="M53" s="177"/>
      <c r="N53" s="177"/>
      <c r="O53" s="177"/>
      <c r="P53" s="177"/>
      <c r="Q53" s="179"/>
      <c r="R53" s="177"/>
      <c r="S53" s="177"/>
      <c r="T53" s="177"/>
      <c r="U53" s="177"/>
      <c r="V53" s="177"/>
      <c r="W53" s="177"/>
      <c r="X53" s="180"/>
      <c r="Y53" s="177"/>
      <c r="Z53" s="180"/>
      <c r="AA53" s="181"/>
      <c r="AB53" s="177"/>
      <c r="AC53" s="182"/>
    </row>
    <row r="54" spans="1:29" ht="18.600000000000001" customHeight="1">
      <c r="A54" s="91" t="s">
        <v>171</v>
      </c>
      <c r="B54" s="87">
        <v>40</v>
      </c>
      <c r="C54" s="114"/>
      <c r="D54" s="112"/>
      <c r="E54" s="112"/>
      <c r="F54" s="112"/>
      <c r="G54" s="112"/>
      <c r="H54" s="112"/>
      <c r="I54" s="113"/>
      <c r="J54" s="114"/>
      <c r="K54" s="112"/>
      <c r="L54" s="112"/>
      <c r="M54" s="112"/>
      <c r="N54" s="112"/>
      <c r="O54" s="112"/>
      <c r="P54" s="112"/>
      <c r="Q54" s="133"/>
      <c r="R54" s="112"/>
      <c r="S54" s="112"/>
      <c r="T54" s="112"/>
      <c r="U54" s="112"/>
      <c r="V54" s="112"/>
      <c r="W54" s="112"/>
      <c r="X54" s="151"/>
      <c r="Y54" s="112"/>
      <c r="Z54" s="151"/>
      <c r="AA54" s="145"/>
      <c r="AB54" s="112"/>
      <c r="AC54" s="139"/>
    </row>
    <row r="55" spans="1:29" ht="18.600000000000001" customHeight="1">
      <c r="A55" s="91" t="s">
        <v>172</v>
      </c>
      <c r="B55" s="87">
        <v>41</v>
      </c>
      <c r="C55" s="103"/>
      <c r="D55" s="102"/>
      <c r="E55" s="102"/>
      <c r="F55" s="102"/>
      <c r="G55" s="102"/>
      <c r="H55" s="102"/>
      <c r="I55" s="104"/>
      <c r="J55" s="103"/>
      <c r="K55" s="102"/>
      <c r="L55" s="158"/>
      <c r="M55" s="158"/>
      <c r="N55" s="158"/>
      <c r="O55" s="158"/>
      <c r="P55" s="158"/>
      <c r="Q55" s="159"/>
      <c r="R55" s="158"/>
      <c r="S55" s="158"/>
      <c r="T55" s="158"/>
      <c r="U55" s="158"/>
      <c r="V55" s="158"/>
      <c r="W55" s="158"/>
      <c r="X55" s="160"/>
      <c r="Y55" s="158"/>
      <c r="Z55" s="160"/>
      <c r="AA55" s="161"/>
      <c r="AB55" s="158"/>
      <c r="AC55" s="162"/>
    </row>
    <row r="56" spans="1:29" ht="18.600000000000001" customHeight="1">
      <c r="A56" s="91" t="s">
        <v>173</v>
      </c>
      <c r="B56" s="87">
        <v>42</v>
      </c>
      <c r="C56" s="103"/>
      <c r="D56" s="102"/>
      <c r="E56" s="102"/>
      <c r="F56" s="102"/>
      <c r="G56" s="102"/>
      <c r="H56" s="102"/>
      <c r="I56" s="104"/>
      <c r="J56" s="103"/>
      <c r="K56" s="102"/>
      <c r="L56" s="158"/>
      <c r="M56" s="158"/>
      <c r="N56" s="158"/>
      <c r="O56" s="158"/>
      <c r="P56" s="158"/>
      <c r="Q56" s="159"/>
      <c r="R56" s="158"/>
      <c r="S56" s="158"/>
      <c r="T56" s="158"/>
      <c r="U56" s="158"/>
      <c r="V56" s="158"/>
      <c r="W56" s="158"/>
      <c r="X56" s="160"/>
      <c r="Y56" s="158"/>
      <c r="Z56" s="160"/>
      <c r="AA56" s="161"/>
      <c r="AB56" s="158"/>
      <c r="AC56" s="162"/>
    </row>
    <row r="57" spans="1:29" ht="18.600000000000001" customHeight="1">
      <c r="A57" s="101" t="s">
        <v>174</v>
      </c>
      <c r="B57" s="87">
        <v>43</v>
      </c>
      <c r="C57" s="103"/>
      <c r="D57" s="102"/>
      <c r="E57" s="102"/>
      <c r="F57" s="102"/>
      <c r="G57" s="102"/>
      <c r="H57" s="102"/>
      <c r="I57" s="104"/>
      <c r="J57" s="103"/>
      <c r="K57" s="102"/>
      <c r="L57" s="158"/>
      <c r="M57" s="158"/>
      <c r="N57" s="158"/>
      <c r="O57" s="158"/>
      <c r="P57" s="158"/>
      <c r="Q57" s="159"/>
      <c r="R57" s="158"/>
      <c r="S57" s="158"/>
      <c r="T57" s="158"/>
      <c r="U57" s="158"/>
      <c r="V57" s="158"/>
      <c r="W57" s="158"/>
      <c r="X57" s="160"/>
      <c r="Y57" s="158"/>
      <c r="Z57" s="160"/>
      <c r="AA57" s="161"/>
      <c r="AB57" s="158"/>
      <c r="AC57" s="162"/>
    </row>
    <row r="58" spans="1:29" ht="18.600000000000001" customHeight="1">
      <c r="A58" s="184" t="s">
        <v>175</v>
      </c>
      <c r="B58" s="87">
        <v>44</v>
      </c>
      <c r="C58" s="185"/>
      <c r="D58" s="186"/>
      <c r="E58" s="186"/>
      <c r="F58" s="186"/>
      <c r="G58" s="186"/>
      <c r="H58" s="186"/>
      <c r="I58" s="187"/>
      <c r="J58" s="185"/>
      <c r="K58" s="186"/>
      <c r="L58" s="186"/>
      <c r="M58" s="186"/>
      <c r="N58" s="186"/>
      <c r="O58" s="186"/>
      <c r="P58" s="186"/>
      <c r="Q58" s="188"/>
      <c r="R58" s="186"/>
      <c r="S58" s="186"/>
      <c r="T58" s="186"/>
      <c r="U58" s="186"/>
      <c r="V58" s="186"/>
      <c r="W58" s="186"/>
      <c r="X58" s="189"/>
      <c r="Y58" s="186"/>
      <c r="Z58" s="189"/>
      <c r="AA58" s="190"/>
      <c r="AB58" s="186"/>
      <c r="AC58" s="191"/>
    </row>
    <row r="59" spans="1:29" ht="18.600000000000001" customHeight="1">
      <c r="A59" s="184" t="s">
        <v>176</v>
      </c>
      <c r="B59" s="87">
        <v>45</v>
      </c>
      <c r="C59" s="192"/>
      <c r="D59" s="193"/>
      <c r="E59" s="193"/>
      <c r="F59" s="193"/>
      <c r="G59" s="193"/>
      <c r="H59" s="193"/>
      <c r="I59" s="194"/>
      <c r="J59" s="192"/>
      <c r="K59" s="193"/>
      <c r="L59" s="193"/>
      <c r="M59" s="193"/>
      <c r="N59" s="193"/>
      <c r="O59" s="193"/>
      <c r="P59" s="193"/>
      <c r="Q59" s="195"/>
      <c r="R59" s="193"/>
      <c r="S59" s="193"/>
      <c r="T59" s="193"/>
      <c r="U59" s="193"/>
      <c r="V59" s="193"/>
      <c r="W59" s="193"/>
      <c r="X59" s="196"/>
      <c r="Y59" s="193"/>
      <c r="Z59" s="196"/>
      <c r="AA59" s="197"/>
      <c r="AB59" s="193"/>
      <c r="AC59" s="198"/>
    </row>
    <row r="60" spans="1:29" ht="18.600000000000001" customHeight="1">
      <c r="A60" s="184" t="s">
        <v>177</v>
      </c>
      <c r="B60" s="87">
        <v>46</v>
      </c>
      <c r="C60" s="192"/>
      <c r="D60" s="193"/>
      <c r="E60" s="193"/>
      <c r="F60" s="193"/>
      <c r="G60" s="193"/>
      <c r="H60" s="193"/>
      <c r="I60" s="194"/>
      <c r="J60" s="192"/>
      <c r="K60" s="193"/>
      <c r="L60" s="193"/>
      <c r="M60" s="193"/>
      <c r="N60" s="193"/>
      <c r="O60" s="193"/>
      <c r="P60" s="193"/>
      <c r="Q60" s="195"/>
      <c r="R60" s="193"/>
      <c r="S60" s="193"/>
      <c r="T60" s="193"/>
      <c r="U60" s="193"/>
      <c r="V60" s="193"/>
      <c r="W60" s="193"/>
      <c r="X60" s="196"/>
      <c r="Y60" s="193"/>
      <c r="Z60" s="196"/>
      <c r="AA60" s="197"/>
      <c r="AB60" s="193"/>
      <c r="AC60" s="198"/>
    </row>
    <row r="61" spans="1:29" ht="18.600000000000001" customHeight="1">
      <c r="A61" s="184" t="s">
        <v>178</v>
      </c>
      <c r="B61" s="87">
        <v>47</v>
      </c>
      <c r="C61" s="192"/>
      <c r="D61" s="193"/>
      <c r="E61" s="193"/>
      <c r="F61" s="193"/>
      <c r="G61" s="193"/>
      <c r="H61" s="193"/>
      <c r="I61" s="194"/>
      <c r="J61" s="192"/>
      <c r="K61" s="193"/>
      <c r="L61" s="193"/>
      <c r="M61" s="193"/>
      <c r="N61" s="193"/>
      <c r="O61" s="193"/>
      <c r="P61" s="193"/>
      <c r="Q61" s="195"/>
      <c r="R61" s="193"/>
      <c r="S61" s="193"/>
      <c r="T61" s="193"/>
      <c r="U61" s="193"/>
      <c r="V61" s="193"/>
      <c r="W61" s="193"/>
      <c r="X61" s="196"/>
      <c r="Y61" s="193"/>
      <c r="Z61" s="196"/>
      <c r="AA61" s="197"/>
      <c r="AB61" s="193"/>
      <c r="AC61" s="198"/>
    </row>
    <row r="62" spans="1:29" ht="18.600000000000001" customHeight="1">
      <c r="A62" s="184" t="s">
        <v>179</v>
      </c>
      <c r="B62" s="87">
        <v>48</v>
      </c>
      <c r="C62" s="192"/>
      <c r="D62" s="193"/>
      <c r="E62" s="193"/>
      <c r="F62" s="193"/>
      <c r="G62" s="193"/>
      <c r="H62" s="193"/>
      <c r="I62" s="194"/>
      <c r="J62" s="192"/>
      <c r="K62" s="193"/>
      <c r="L62" s="193"/>
      <c r="M62" s="193"/>
      <c r="N62" s="193"/>
      <c r="O62" s="193"/>
      <c r="P62" s="193"/>
      <c r="Q62" s="195"/>
      <c r="R62" s="193"/>
      <c r="S62" s="193"/>
      <c r="T62" s="193"/>
      <c r="U62" s="193"/>
      <c r="V62" s="193"/>
      <c r="W62" s="193"/>
      <c r="X62" s="196"/>
      <c r="Y62" s="193"/>
      <c r="Z62" s="196"/>
      <c r="AA62" s="197"/>
      <c r="AB62" s="193"/>
      <c r="AC62" s="198"/>
    </row>
    <row r="63" spans="1:29" ht="18.600000000000001" customHeight="1">
      <c r="A63" s="258" t="s">
        <v>180</v>
      </c>
      <c r="B63" s="260">
        <v>49</v>
      </c>
      <c r="C63" s="264"/>
      <c r="D63" s="262"/>
      <c r="E63" s="262"/>
      <c r="F63" s="262"/>
      <c r="G63" s="262"/>
      <c r="H63" s="262"/>
      <c r="I63" s="284"/>
      <c r="J63" s="264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84"/>
    </row>
    <row r="64" spans="1:29" ht="18.75" customHeight="1" thickBot="1">
      <c r="A64" s="259"/>
      <c r="B64" s="261"/>
      <c r="C64" s="265"/>
      <c r="D64" s="263"/>
      <c r="E64" s="263"/>
      <c r="F64" s="263"/>
      <c r="G64" s="263"/>
      <c r="H64" s="263"/>
      <c r="I64" s="285"/>
      <c r="J64" s="265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85"/>
    </row>
    <row r="65" spans="1:29" ht="18.75" customHeight="1">
      <c r="A65" s="236" t="s">
        <v>181</v>
      </c>
      <c r="B65" s="122"/>
      <c r="C65" s="123"/>
      <c r="D65" s="123"/>
      <c r="E65" s="123"/>
      <c r="F65" s="123"/>
      <c r="G65" s="237" t="s">
        <v>182</v>
      </c>
      <c r="H65" s="123"/>
      <c r="I65" s="123"/>
      <c r="J65" s="236" t="s">
        <v>181</v>
      </c>
      <c r="K65" s="122"/>
      <c r="L65" s="123"/>
      <c r="M65" s="123"/>
      <c r="N65" s="123"/>
      <c r="O65" s="123"/>
      <c r="P65" s="237" t="s">
        <v>182</v>
      </c>
      <c r="Q65" s="123"/>
      <c r="R65" s="123"/>
      <c r="S65" s="123"/>
      <c r="T65" s="236" t="s">
        <v>181</v>
      </c>
      <c r="U65" s="122"/>
      <c r="V65" s="123"/>
      <c r="W65" s="123"/>
      <c r="X65" s="123"/>
      <c r="Y65" s="123"/>
      <c r="Z65" s="237" t="s">
        <v>182</v>
      </c>
    </row>
    <row r="66" spans="1:29" ht="18.75" customHeight="1">
      <c r="A66" s="107" t="s">
        <v>352</v>
      </c>
      <c r="B66" s="15"/>
      <c r="C66" s="15"/>
      <c r="D66" s="15"/>
      <c r="E66" s="15"/>
      <c r="F66" s="15"/>
      <c r="G66" s="237" t="s">
        <v>183</v>
      </c>
      <c r="H66" s="15"/>
      <c r="I66" s="15"/>
      <c r="J66" s="107" t="s">
        <v>352</v>
      </c>
      <c r="K66" s="15"/>
      <c r="L66" s="15"/>
      <c r="M66" s="15"/>
      <c r="N66" s="15"/>
      <c r="O66" s="15"/>
      <c r="P66" s="237" t="s">
        <v>183</v>
      </c>
      <c r="Q66" s="15"/>
      <c r="R66" s="15"/>
      <c r="S66" s="15"/>
      <c r="T66" s="107" t="s">
        <v>352</v>
      </c>
      <c r="U66" s="15"/>
      <c r="V66" s="15"/>
      <c r="W66" s="15"/>
      <c r="X66" s="15"/>
      <c r="Y66" s="15"/>
      <c r="Z66" s="237" t="s">
        <v>183</v>
      </c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3" t="s">
        <v>0</v>
      </c>
      <c r="B68" s="3"/>
      <c r="C68" s="93" t="s">
        <v>4</v>
      </c>
      <c r="D68" s="93"/>
      <c r="E68" s="93" t="s">
        <v>3</v>
      </c>
      <c r="F68" s="5"/>
      <c r="G68" s="94" t="s">
        <v>39</v>
      </c>
      <c r="H68" s="5"/>
      <c r="I68" s="5"/>
      <c r="J68" s="2"/>
      <c r="K68" s="154"/>
      <c r="L68" s="154"/>
      <c r="M68" s="2"/>
      <c r="N68" s="2"/>
      <c r="O68" s="2"/>
      <c r="P68" s="2"/>
      <c r="Q68" s="4"/>
      <c r="R68" s="155"/>
      <c r="S68" s="1"/>
      <c r="T68" s="2"/>
      <c r="U68" s="154"/>
      <c r="V68" s="154"/>
      <c r="W68" s="2"/>
      <c r="X68" s="2"/>
      <c r="Y68" s="2"/>
      <c r="Z68" s="2"/>
      <c r="AA68" s="4"/>
      <c r="AB68" s="155"/>
      <c r="AC68" s="1"/>
    </row>
    <row r="69" spans="1:29" ht="30">
      <c r="A69" s="29" t="s">
        <v>187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0.25">
      <c r="A70" s="92"/>
      <c r="B70" s="10"/>
      <c r="C70" s="10"/>
      <c r="D70" s="10"/>
      <c r="E70" s="10"/>
      <c r="F70" s="10"/>
      <c r="G70" s="19"/>
      <c r="H70" s="10"/>
      <c r="I70" s="10"/>
      <c r="J70" s="92"/>
      <c r="K70" s="10"/>
      <c r="L70" s="10"/>
      <c r="M70" s="10"/>
      <c r="N70" s="10"/>
      <c r="O70" s="10"/>
      <c r="P70" s="19"/>
      <c r="Q70" s="10"/>
      <c r="R70" s="10"/>
      <c r="S70" s="1"/>
      <c r="T70" s="92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>
      <c r="A71" s="91" t="s">
        <v>167</v>
      </c>
      <c r="B71" s="87">
        <v>36</v>
      </c>
      <c r="C71" s="238" t="s">
        <v>184</v>
      </c>
      <c r="D71" s="166"/>
      <c r="E71" s="166"/>
      <c r="F71" s="166"/>
      <c r="G71" s="166"/>
      <c r="H71" s="166"/>
      <c r="I71" s="166"/>
      <c r="J71" s="127"/>
      <c r="K71" s="65"/>
      <c r="L71" s="126"/>
      <c r="M71" s="10"/>
      <c r="N71" s="10"/>
      <c r="O71" s="10"/>
      <c r="P71" s="10"/>
      <c r="Q71" s="10"/>
      <c r="R71" s="10"/>
      <c r="S71" s="1"/>
      <c r="T71" s="127"/>
      <c r="U71" s="65"/>
      <c r="V71" s="126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67"/>
      <c r="D72" s="167"/>
      <c r="E72" s="167"/>
      <c r="F72" s="167"/>
      <c r="G72" s="167"/>
      <c r="H72" s="167"/>
      <c r="I72" s="167"/>
      <c r="S72" s="1"/>
      <c r="AC72" s="1"/>
    </row>
    <row r="73" spans="1:29" ht="18" customHeight="1" thickBot="1">
      <c r="A73" s="184" t="s">
        <v>175</v>
      </c>
      <c r="B73" s="124">
        <v>44</v>
      </c>
      <c r="C73" s="169" t="s">
        <v>185</v>
      </c>
      <c r="D73" s="226"/>
      <c r="E73" s="226"/>
      <c r="F73" s="226"/>
      <c r="G73" s="226"/>
      <c r="H73" s="226"/>
      <c r="I73" s="226"/>
      <c r="J73" s="127"/>
      <c r="K73" s="65"/>
      <c r="L73" s="254"/>
      <c r="M73" s="254"/>
      <c r="N73" s="254"/>
      <c r="O73" s="254"/>
      <c r="P73" s="254"/>
      <c r="Q73" s="254"/>
      <c r="R73" s="254"/>
      <c r="S73" s="1"/>
      <c r="T73" s="127"/>
      <c r="U73" s="65"/>
      <c r="V73" s="254"/>
      <c r="W73" s="254"/>
      <c r="X73" s="254"/>
      <c r="Y73" s="254"/>
      <c r="Z73" s="254"/>
      <c r="AA73" s="254"/>
      <c r="AB73" s="254"/>
      <c r="AC73" s="1"/>
    </row>
    <row r="74" spans="1:29" ht="18" customHeight="1" thickBot="1">
      <c r="C74" s="226"/>
      <c r="D74" s="226"/>
      <c r="E74" s="226"/>
      <c r="F74" s="226"/>
      <c r="G74" s="226"/>
      <c r="H74" s="226"/>
      <c r="I74" s="226"/>
      <c r="L74" s="254"/>
      <c r="M74" s="254"/>
      <c r="N74" s="254"/>
      <c r="O74" s="254"/>
      <c r="P74" s="254"/>
      <c r="Q74" s="254"/>
      <c r="R74" s="254"/>
      <c r="S74" s="1"/>
      <c r="V74" s="254"/>
      <c r="W74" s="254"/>
      <c r="X74" s="254"/>
      <c r="Y74" s="254"/>
      <c r="Z74" s="254"/>
      <c r="AA74" s="254"/>
      <c r="AB74" s="254"/>
      <c r="AC74" s="1"/>
    </row>
    <row r="75" spans="1:29" ht="18" customHeight="1" thickBot="1">
      <c r="A75" s="184" t="s">
        <v>178</v>
      </c>
      <c r="B75" s="124">
        <v>47</v>
      </c>
      <c r="C75" s="239" t="s">
        <v>186</v>
      </c>
      <c r="D75" s="167"/>
      <c r="E75" s="167"/>
      <c r="F75" s="167"/>
      <c r="G75" s="167"/>
      <c r="H75" s="167"/>
      <c r="I75" s="167"/>
      <c r="S75" s="1"/>
      <c r="AC75" s="1"/>
    </row>
    <row r="76" spans="1:29" ht="18" customHeight="1">
      <c r="D76" s="168"/>
      <c r="E76" s="168"/>
      <c r="F76" s="168"/>
      <c r="G76" s="168"/>
      <c r="H76" s="168"/>
      <c r="I76" s="168"/>
      <c r="J76" s="127"/>
      <c r="K76" s="65"/>
      <c r="L76" s="126"/>
      <c r="M76" s="59"/>
      <c r="N76" s="59"/>
      <c r="O76" s="59"/>
      <c r="P76" s="59"/>
      <c r="Q76" s="59"/>
      <c r="R76" s="59"/>
      <c r="S76" s="1"/>
      <c r="T76" s="127"/>
      <c r="U76" s="65"/>
      <c r="V76" s="126"/>
      <c r="W76" s="59"/>
      <c r="X76" s="59"/>
      <c r="Y76" s="59"/>
      <c r="Z76" s="59"/>
      <c r="AA76" s="59"/>
      <c r="AB76" s="59"/>
      <c r="AC76" s="1"/>
    </row>
    <row r="77" spans="1:29" ht="18" customHeight="1">
      <c r="C77" s="167"/>
      <c r="D77" s="167"/>
      <c r="E77" s="167"/>
      <c r="F77" s="167"/>
      <c r="G77" s="167"/>
      <c r="H77" s="167"/>
      <c r="I77" s="167"/>
      <c r="S77" s="1"/>
      <c r="AC77" s="1"/>
    </row>
    <row r="78" spans="1:29" ht="18" customHeight="1">
      <c r="A78" s="127"/>
      <c r="B78" s="65"/>
      <c r="C78" s="257"/>
      <c r="D78" s="257"/>
      <c r="E78" s="257"/>
      <c r="F78" s="257"/>
      <c r="G78" s="257"/>
      <c r="H78" s="257"/>
      <c r="I78" s="257"/>
      <c r="J78" s="127"/>
      <c r="K78" s="65"/>
      <c r="L78" s="255"/>
      <c r="M78" s="255"/>
      <c r="N78" s="255"/>
      <c r="O78" s="255"/>
      <c r="P78" s="255"/>
      <c r="Q78" s="255"/>
      <c r="R78" s="255"/>
      <c r="S78" s="1"/>
      <c r="T78" s="127"/>
      <c r="U78" s="65"/>
      <c r="V78" s="255"/>
      <c r="W78" s="255"/>
      <c r="X78" s="255"/>
      <c r="Y78" s="255"/>
      <c r="Z78" s="255"/>
      <c r="AA78" s="255"/>
      <c r="AB78" s="255"/>
      <c r="AC78" s="1"/>
    </row>
    <row r="79" spans="1:29" ht="18" customHeight="1">
      <c r="A79" s="59"/>
      <c r="B79" s="59"/>
      <c r="C79" s="257"/>
      <c r="D79" s="257"/>
      <c r="E79" s="257"/>
      <c r="F79" s="257"/>
      <c r="G79" s="257"/>
      <c r="H79" s="257"/>
      <c r="I79" s="257"/>
      <c r="J79" s="59"/>
      <c r="K79" s="59"/>
      <c r="L79" s="255"/>
      <c r="M79" s="255"/>
      <c r="N79" s="255"/>
      <c r="O79" s="255"/>
      <c r="P79" s="255"/>
      <c r="Q79" s="255"/>
      <c r="R79" s="255"/>
      <c r="S79" s="1"/>
      <c r="T79" s="59"/>
      <c r="U79" s="59"/>
      <c r="V79" s="255"/>
      <c r="W79" s="255"/>
      <c r="X79" s="255"/>
      <c r="Y79" s="255"/>
      <c r="Z79" s="255"/>
      <c r="AA79" s="255"/>
      <c r="AB79" s="255"/>
      <c r="AC79" s="1"/>
    </row>
    <row r="80" spans="1:29" ht="18" customHeight="1">
      <c r="A80" s="59"/>
      <c r="B80" s="59"/>
      <c r="C80" s="257"/>
      <c r="D80" s="257"/>
      <c r="E80" s="257"/>
      <c r="F80" s="257"/>
      <c r="G80" s="257"/>
      <c r="H80" s="257"/>
      <c r="I80" s="257"/>
      <c r="J80" s="59"/>
      <c r="K80" s="59"/>
      <c r="L80" s="255"/>
      <c r="M80" s="255"/>
      <c r="N80" s="255"/>
      <c r="O80" s="255"/>
      <c r="P80" s="255"/>
      <c r="Q80" s="255"/>
      <c r="R80" s="255"/>
      <c r="S80" s="1"/>
      <c r="T80" s="59"/>
      <c r="U80" s="59"/>
      <c r="V80" s="255"/>
      <c r="W80" s="255"/>
      <c r="X80" s="255"/>
      <c r="Y80" s="255"/>
      <c r="Z80" s="255"/>
      <c r="AA80" s="255"/>
      <c r="AB80" s="255"/>
      <c r="AC80" s="1"/>
    </row>
    <row r="81" spans="1:29" ht="18" customHeight="1">
      <c r="C81" s="167"/>
      <c r="D81" s="167"/>
      <c r="E81" s="167"/>
      <c r="F81" s="167"/>
      <c r="G81" s="167"/>
      <c r="H81" s="167"/>
      <c r="I81" s="167"/>
      <c r="S81" s="1"/>
      <c r="AC81" s="1"/>
    </row>
    <row r="82" spans="1:29" ht="18" customHeight="1">
      <c r="A82" s="127"/>
      <c r="B82" s="122"/>
      <c r="C82" s="256"/>
      <c r="D82" s="256"/>
      <c r="E82" s="256"/>
      <c r="F82" s="256"/>
      <c r="G82" s="256"/>
      <c r="H82" s="256"/>
      <c r="I82" s="256"/>
      <c r="J82" s="127"/>
      <c r="K82" s="122"/>
      <c r="L82" s="256"/>
      <c r="M82" s="256"/>
      <c r="N82" s="256"/>
      <c r="O82" s="256"/>
      <c r="P82" s="256"/>
      <c r="Q82" s="256"/>
      <c r="R82" s="256"/>
      <c r="S82" s="1"/>
      <c r="T82" s="127"/>
      <c r="U82" s="122"/>
      <c r="V82" s="256"/>
      <c r="W82" s="256"/>
      <c r="X82" s="256"/>
      <c r="Y82" s="256"/>
      <c r="Z82" s="256"/>
      <c r="AA82" s="256"/>
      <c r="AB82" s="256"/>
      <c r="AC82" s="1"/>
    </row>
    <row r="83" spans="1:29" ht="18" customHeight="1">
      <c r="A83" s="127"/>
      <c r="B83" s="122"/>
      <c r="C83" s="256"/>
      <c r="D83" s="256"/>
      <c r="E83" s="256"/>
      <c r="F83" s="256"/>
      <c r="G83" s="256"/>
      <c r="H83" s="256"/>
      <c r="I83" s="256"/>
      <c r="J83" s="127"/>
      <c r="K83" s="122"/>
      <c r="L83" s="256"/>
      <c r="M83" s="256"/>
      <c r="N83" s="256"/>
      <c r="O83" s="256"/>
      <c r="P83" s="256"/>
      <c r="Q83" s="256"/>
      <c r="R83" s="256"/>
      <c r="S83" s="1"/>
      <c r="T83" s="127"/>
      <c r="U83" s="122"/>
      <c r="V83" s="256"/>
      <c r="W83" s="256"/>
      <c r="X83" s="256"/>
      <c r="Y83" s="256"/>
      <c r="Z83" s="256"/>
      <c r="AA83" s="256"/>
      <c r="AB83" s="256"/>
      <c r="AC83" s="1"/>
    </row>
    <row r="84" spans="1:29" ht="18" customHeight="1">
      <c r="C84" s="167"/>
      <c r="D84" s="167"/>
      <c r="E84" s="167"/>
      <c r="F84" s="167"/>
      <c r="G84" s="167"/>
      <c r="H84" s="167"/>
      <c r="I84" s="167"/>
      <c r="S84" s="1"/>
      <c r="AC84" s="1"/>
    </row>
    <row r="85" spans="1:29" ht="18" customHeight="1">
      <c r="A85" s="127"/>
      <c r="B85" s="122"/>
      <c r="C85" s="256"/>
      <c r="D85" s="256"/>
      <c r="E85" s="256"/>
      <c r="F85" s="256"/>
      <c r="G85" s="256"/>
      <c r="H85" s="256"/>
      <c r="I85" s="256"/>
      <c r="J85" s="127"/>
      <c r="K85" s="122"/>
      <c r="L85" s="256"/>
      <c r="M85" s="256"/>
      <c r="N85" s="256"/>
      <c r="O85" s="256"/>
      <c r="P85" s="256"/>
      <c r="Q85" s="256"/>
      <c r="R85" s="256"/>
      <c r="S85" s="1"/>
      <c r="T85" s="127"/>
      <c r="U85" s="122"/>
      <c r="V85" s="256"/>
      <c r="W85" s="256"/>
      <c r="X85" s="256"/>
      <c r="Y85" s="256"/>
      <c r="Z85" s="256"/>
      <c r="AA85" s="256"/>
      <c r="AB85" s="256"/>
      <c r="AC85" s="1"/>
    </row>
    <row r="86" spans="1:29" ht="18" customHeight="1">
      <c r="A86" s="127"/>
      <c r="B86" s="122"/>
      <c r="C86" s="256"/>
      <c r="D86" s="256"/>
      <c r="E86" s="256"/>
      <c r="F86" s="256"/>
      <c r="G86" s="256"/>
      <c r="H86" s="256"/>
      <c r="I86" s="256"/>
      <c r="J86" s="127"/>
      <c r="K86" s="122"/>
      <c r="L86" s="256"/>
      <c r="M86" s="256"/>
      <c r="N86" s="256"/>
      <c r="O86" s="256"/>
      <c r="P86" s="256"/>
      <c r="Q86" s="256"/>
      <c r="R86" s="256"/>
      <c r="S86" s="1"/>
      <c r="T86" s="127"/>
      <c r="U86" s="122"/>
      <c r="V86" s="256"/>
      <c r="W86" s="256"/>
      <c r="X86" s="256"/>
      <c r="Y86" s="256"/>
      <c r="Z86" s="256"/>
      <c r="AA86" s="256"/>
      <c r="AB86" s="256"/>
      <c r="AC86" s="1"/>
    </row>
    <row r="87" spans="1:29" ht="18" customHeight="1">
      <c r="C87" s="167"/>
      <c r="D87" s="167"/>
      <c r="E87" s="167"/>
      <c r="F87" s="167"/>
      <c r="G87" s="167"/>
      <c r="H87" s="167"/>
      <c r="I87" s="167"/>
      <c r="S87" s="1"/>
      <c r="AC87" s="1"/>
    </row>
    <row r="88" spans="1:29" ht="18" customHeight="1">
      <c r="D88" s="168"/>
      <c r="E88" s="168"/>
      <c r="F88" s="168"/>
      <c r="G88" s="168"/>
      <c r="H88" s="168"/>
      <c r="I88" s="168"/>
      <c r="J88" s="156"/>
      <c r="K88" s="122"/>
      <c r="L88" s="157"/>
      <c r="M88" s="59"/>
      <c r="N88" s="59"/>
      <c r="O88" s="59"/>
      <c r="P88" s="59"/>
      <c r="Q88" s="59"/>
      <c r="R88" s="59"/>
      <c r="S88" s="1"/>
      <c r="T88" s="156"/>
      <c r="U88" s="122"/>
      <c r="V88" s="157"/>
      <c r="W88" s="59"/>
      <c r="X88" s="59"/>
      <c r="Y88" s="59"/>
      <c r="Z88" s="59"/>
      <c r="AA88" s="59"/>
      <c r="AB88" s="59"/>
      <c r="AC88" s="1"/>
    </row>
    <row r="89" spans="1:29" ht="18" customHeight="1">
      <c r="C89" s="167"/>
      <c r="D89" s="167"/>
      <c r="E89" s="167"/>
      <c r="F89" s="167"/>
      <c r="G89" s="167"/>
      <c r="H89" s="167"/>
      <c r="I89" s="167"/>
      <c r="S89" s="1"/>
      <c r="AC89" s="1"/>
    </row>
    <row r="90" spans="1:29" ht="18" customHeight="1">
      <c r="A90" s="156"/>
      <c r="B90" s="122"/>
      <c r="C90" s="165"/>
      <c r="D90" s="167"/>
      <c r="E90" s="167"/>
      <c r="F90" s="167"/>
      <c r="G90" s="167"/>
      <c r="H90" s="167"/>
      <c r="I90" s="167"/>
      <c r="J90" s="156"/>
      <c r="K90" s="122"/>
      <c r="L90" s="126"/>
      <c r="S90" s="1"/>
      <c r="T90" s="156"/>
      <c r="U90" s="122"/>
      <c r="V90" s="126"/>
      <c r="AC90" s="1"/>
    </row>
    <row r="91" spans="1:29" ht="18" customHeight="1">
      <c r="C91" s="167"/>
      <c r="D91" s="167"/>
      <c r="E91" s="167"/>
      <c r="F91" s="167"/>
      <c r="G91" s="167"/>
      <c r="H91" s="167"/>
      <c r="I91" s="167"/>
      <c r="S91" s="1"/>
      <c r="AC91" s="1"/>
    </row>
    <row r="92" spans="1:29" ht="18" customHeight="1">
      <c r="A92" s="156"/>
      <c r="B92" s="122"/>
      <c r="C92" s="165"/>
      <c r="D92" s="167"/>
      <c r="E92" s="167"/>
      <c r="F92" s="167"/>
      <c r="G92" s="167"/>
      <c r="H92" s="167"/>
      <c r="I92" s="167"/>
      <c r="J92" s="156"/>
      <c r="K92" s="122"/>
      <c r="L92" s="126"/>
      <c r="S92" s="1"/>
      <c r="T92" s="156"/>
      <c r="U92" s="122"/>
      <c r="V92" s="126"/>
      <c r="AC92" s="1"/>
    </row>
    <row r="93" spans="1:29" ht="18" customHeight="1">
      <c r="C93" s="167"/>
      <c r="D93" s="167"/>
      <c r="E93" s="167"/>
      <c r="F93" s="167"/>
      <c r="G93" s="167"/>
      <c r="H93" s="167"/>
      <c r="I93" s="167"/>
      <c r="S93" s="1"/>
      <c r="AC93" s="1"/>
    </row>
    <row r="94" spans="1:29" ht="18" customHeight="1">
      <c r="A94" s="156"/>
      <c r="B94" s="122"/>
      <c r="C94" s="165"/>
      <c r="D94" s="167"/>
      <c r="E94" s="167"/>
      <c r="F94" s="167"/>
      <c r="G94" s="167"/>
      <c r="H94" s="167"/>
      <c r="I94" s="167"/>
      <c r="J94" s="156"/>
      <c r="K94" s="122"/>
      <c r="L94" s="126"/>
      <c r="S94" s="1"/>
      <c r="T94" s="156"/>
      <c r="U94" s="122"/>
      <c r="V94" s="126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5"/>
      <c r="M104" s="125"/>
      <c r="S104" s="1"/>
      <c r="W104" s="12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6" t="s">
        <v>181</v>
      </c>
      <c r="B130" s="122"/>
      <c r="C130" s="123"/>
      <c r="D130" s="123"/>
      <c r="E130" s="123"/>
      <c r="F130" s="123"/>
      <c r="G130" s="237" t="s">
        <v>182</v>
      </c>
      <c r="J130" s="107"/>
      <c r="S130" s="1"/>
      <c r="T130" s="107"/>
      <c r="AC130" s="1"/>
    </row>
    <row r="131" spans="1:29" ht="18.75" customHeight="1">
      <c r="A131" s="107" t="s">
        <v>352</v>
      </c>
      <c r="B131" s="15"/>
      <c r="C131" s="15"/>
      <c r="D131" s="15"/>
      <c r="E131" s="15"/>
      <c r="F131" s="15"/>
      <c r="G131" s="237" t="s">
        <v>183</v>
      </c>
      <c r="I131" s="105" t="s">
        <v>80</v>
      </c>
      <c r="J131" s="106"/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Z9TMsHgeOqAKdVXRYWYQsY5EGJcfs6onMiJU2ENCaMlSgSrmrwBsC7E3hQHIfDwQXAdMfd3cornH0HxbUxLFxQ==" saltValue="OKo8TqFAeaVhftlrh6z5Yw==" spinCount="100000" sheet="1" objects="1" scenarios="1"/>
  <mergeCells count="50">
    <mergeCell ref="S63:S64"/>
    <mergeCell ref="R63:R64"/>
    <mergeCell ref="Q63:Q64"/>
    <mergeCell ref="P63:P64"/>
    <mergeCell ref="X63:X64"/>
    <mergeCell ref="W63:W64"/>
    <mergeCell ref="V63:V64"/>
    <mergeCell ref="U63:U64"/>
    <mergeCell ref="T63:T64"/>
    <mergeCell ref="AC63:AC64"/>
    <mergeCell ref="AB63:AB64"/>
    <mergeCell ref="AA63:AA64"/>
    <mergeCell ref="Z63:Z64"/>
    <mergeCell ref="Y63:Y64"/>
    <mergeCell ref="O63:O64"/>
    <mergeCell ref="F11:F13"/>
    <mergeCell ref="G7:I7"/>
    <mergeCell ref="G63:G64"/>
    <mergeCell ref="F63:F64"/>
    <mergeCell ref="L63:L64"/>
    <mergeCell ref="K63:K64"/>
    <mergeCell ref="J63:J64"/>
    <mergeCell ref="I63:I64"/>
    <mergeCell ref="H63:H64"/>
    <mergeCell ref="N63:N64"/>
    <mergeCell ref="M63:M64"/>
    <mergeCell ref="G6:I6"/>
    <mergeCell ref="G8:I10"/>
    <mergeCell ref="G11:I13"/>
    <mergeCell ref="A12:A13"/>
    <mergeCell ref="A6:A7"/>
    <mergeCell ref="A8:A9"/>
    <mergeCell ref="A10:A11"/>
    <mergeCell ref="F8:F10"/>
    <mergeCell ref="C82:I83"/>
    <mergeCell ref="C85:I86"/>
    <mergeCell ref="C78:I80"/>
    <mergeCell ref="A63:A64"/>
    <mergeCell ref="B63:B64"/>
    <mergeCell ref="E63:E64"/>
    <mergeCell ref="D63:D64"/>
    <mergeCell ref="C63:C64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18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7:AC17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4:AC44 C48:AC48" xr:uid="{00000000-0002-0000-0000-000004000000}">
      <formula1>DrzakBar</formula1>
    </dataValidation>
    <dataValidation type="list" allowBlank="1" showInputMessage="1" showErrorMessage="1" sqref="C49:AC49" xr:uid="{00000000-0002-0000-0000-000005000000}">
      <formula1>DrZalTyp</formula1>
    </dataValidation>
    <dataValidation type="list" allowBlank="1" showInputMessage="1" showErrorMessage="1" sqref="C51:AC51" xr:uid="{00000000-0002-0000-0000-000006000000}">
      <formula1>DodLan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1:AC21" xr:uid="{00000000-0002-0000-0000-000008000000}">
      <formula1>LamTyp</formula1>
    </dataValidation>
    <dataValidation type="list" allowBlank="1" showInputMessage="1" showErrorMessage="1" sqref="C22:AC22" xr:uid="{00000000-0002-0000-0000-000009000000}">
      <formula1>IF(C21="C80FDv",Sik,SikF)</formula1>
    </dataValidation>
    <dataValidation type="list" allowBlank="1" showInputMessage="1" showErrorMessage="1" sqref="C23:AC23" xr:uid="{00000000-0002-0000-0000-00000A000000}">
      <formula1>LamBarF</formula1>
    </dataValidation>
    <dataValidation type="list" allowBlank="1" showInputMessage="1" showErrorMessage="1" sqref="C24:AC24" xr:uid="{00000000-0002-0000-0000-00000B000000}">
      <formula1>Zebr</formula1>
    </dataValidation>
    <dataValidation type="list" allowBlank="1" showInputMessage="1" showErrorMessage="1" sqref="C28:AC28" xr:uid="{00000000-0002-0000-0000-00000C000000}">
      <formula1>OvlTyp</formula1>
    </dataValidation>
    <dataValidation type="list" allowBlank="1" showInputMessage="1" showErrorMessage="1" sqref="C62:AC62 C55:AC57 C59:AC60" xr:uid="{00000000-0002-0000-0000-00000D000000}">
      <formula1>Osa</formula1>
    </dataValidation>
    <dataValidation type="list" allowBlank="1" showInputMessage="1" showErrorMessage="1" sqref="C42:AC42 C46:AC46" xr:uid="{00000000-0002-0000-0000-00000E000000}">
      <formula1>VedBarL</formula1>
    </dataValidation>
    <dataValidation type="list" allowBlank="1" showInputMessage="1" showErrorMessage="1" sqref="C43:AC43 C47:AC47" xr:uid="{00000000-0002-0000-0000-00000F000000}">
      <formula1>DrzakL</formula1>
    </dataValidation>
    <dataValidation type="list" allowBlank="1" showInputMessage="1" showErrorMessage="1" sqref="C52:AC52" xr:uid="{00000000-0002-0000-0000-000010000000}">
      <formula1>DodLanDr</formula1>
    </dataValidation>
    <dataValidation type="list" allowBlank="1" showInputMessage="1" showErrorMessage="1" sqref="C53:AC53" xr:uid="{00000000-0002-0000-0000-000011000000}">
      <formula1>DodLanBar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G66" r:id="rId6" xr:uid="{00000000-0004-0000-0000-000005000000}"/>
    <hyperlink ref="P65" r:id="rId7" xr:uid="{00000000-0004-0000-0000-000006000000}"/>
    <hyperlink ref="P66" r:id="rId8" xr:uid="{00000000-0004-0000-0000-000007000000}"/>
    <hyperlink ref="Z65" r:id="rId9" xr:uid="{00000000-0004-0000-0000-000008000000}"/>
    <hyperlink ref="Z66" r:id="rId10" xr:uid="{00000000-0004-0000-0000-000009000000}"/>
    <hyperlink ref="G130" r:id="rId11" xr:uid="{00000000-0004-0000-0000-00000A000000}"/>
    <hyperlink ref="G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ignoredErrors>
    <ignoredError sqref="C20:D20 E20:AC20 D25:E25 F25:AC25 C25:C27 D26:AC26 C29:AC34 C36:AC37 D27:AC27 C40:AC40 C41 D41:AC41 C45 D45:AC45" unlockedFormula="1"/>
    <ignoredError sqref="C35:AC35" formula="1"/>
  </ignoredError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0"/>
  <sheetViews>
    <sheetView view="pageBreakPreview" zoomScaleNormal="100" zoomScaleSheetLayoutView="100" workbookViewId="0">
      <selection activeCell="M81" sqref="M81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29" t="s">
        <v>195</v>
      </c>
    </row>
    <row r="3" spans="1:3" ht="26.25">
      <c r="A3" s="29"/>
    </row>
    <row r="4" spans="1:3">
      <c r="A4" s="31" t="s">
        <v>196</v>
      </c>
      <c r="B4" s="30" t="s">
        <v>79</v>
      </c>
    </row>
    <row r="5" spans="1:3">
      <c r="A5" s="32" t="s">
        <v>197</v>
      </c>
      <c r="B5" s="32" t="s">
        <v>198</v>
      </c>
      <c r="C5" s="33" t="s">
        <v>199</v>
      </c>
    </row>
    <row r="6" spans="1:3">
      <c r="A6" s="17" t="s">
        <v>108</v>
      </c>
      <c r="B6" s="34" t="s">
        <v>200</v>
      </c>
      <c r="C6" s="35"/>
    </row>
    <row r="8" spans="1:3">
      <c r="A8" s="31" t="s">
        <v>201</v>
      </c>
      <c r="B8" s="30" t="s">
        <v>79</v>
      </c>
    </row>
    <row r="9" spans="1:3">
      <c r="A9" s="32" t="s">
        <v>197</v>
      </c>
      <c r="B9" s="32" t="s">
        <v>198</v>
      </c>
      <c r="C9" s="33" t="s">
        <v>199</v>
      </c>
    </row>
    <row r="10" spans="1:3">
      <c r="A10" s="171" t="s">
        <v>88</v>
      </c>
      <c r="B10" s="34" t="s">
        <v>202</v>
      </c>
      <c r="C10" s="35"/>
    </row>
    <row r="11" spans="1:3">
      <c r="A11" s="171" t="s">
        <v>89</v>
      </c>
      <c r="B11" s="34" t="s">
        <v>203</v>
      </c>
      <c r="C11" s="35"/>
    </row>
    <row r="12" spans="1:3">
      <c r="A12" s="172"/>
      <c r="B12" s="37"/>
      <c r="C12" s="38"/>
    </row>
    <row r="13" spans="1:3">
      <c r="A13" s="242" t="s">
        <v>204</v>
      </c>
      <c r="B13" s="30" t="s">
        <v>79</v>
      </c>
    </row>
    <row r="14" spans="1:3">
      <c r="A14" s="32" t="s">
        <v>5</v>
      </c>
      <c r="B14" s="32" t="s">
        <v>6</v>
      </c>
      <c r="C14" s="33" t="s">
        <v>7</v>
      </c>
    </row>
    <row r="15" spans="1:3">
      <c r="A15" s="171" t="s">
        <v>90</v>
      </c>
      <c r="B15" s="34" t="s">
        <v>205</v>
      </c>
      <c r="C15" s="35"/>
    </row>
    <row r="16" spans="1:3">
      <c r="A16" s="171" t="s">
        <v>91</v>
      </c>
      <c r="B16" s="34" t="s">
        <v>206</v>
      </c>
      <c r="C16" s="35"/>
    </row>
    <row r="17" spans="1:3">
      <c r="A17" s="243"/>
      <c r="B17" s="38"/>
      <c r="C17" s="38"/>
    </row>
    <row r="18" spans="1:3">
      <c r="A18" s="31" t="s">
        <v>140</v>
      </c>
    </row>
    <row r="19" spans="1:3">
      <c r="A19" s="32" t="s">
        <v>197</v>
      </c>
      <c r="B19" s="32" t="s">
        <v>198</v>
      </c>
      <c r="C19" s="33" t="s">
        <v>199</v>
      </c>
    </row>
    <row r="20" spans="1:3">
      <c r="A20" s="244">
        <v>9006</v>
      </c>
      <c r="B20" s="34" t="s">
        <v>207</v>
      </c>
      <c r="C20" s="35"/>
    </row>
    <row r="21" spans="1:3">
      <c r="A21" s="244">
        <v>7016</v>
      </c>
      <c r="B21" s="35" t="s">
        <v>208</v>
      </c>
      <c r="C21" s="35"/>
    </row>
    <row r="22" spans="1:3">
      <c r="A22" s="244">
        <v>9007</v>
      </c>
      <c r="B22" s="34" t="s">
        <v>209</v>
      </c>
      <c r="C22" s="35"/>
    </row>
    <row r="23" spans="1:3">
      <c r="A23" s="244">
        <v>9016</v>
      </c>
      <c r="B23" s="35" t="s">
        <v>210</v>
      </c>
      <c r="C23" s="35"/>
    </row>
    <row r="24" spans="1:3">
      <c r="A24" s="244" t="s">
        <v>11</v>
      </c>
      <c r="B24" s="35" t="s">
        <v>211</v>
      </c>
      <c r="C24" s="35"/>
    </row>
    <row r="25" spans="1:3">
      <c r="A25" s="244">
        <v>7022</v>
      </c>
      <c r="B25" s="35" t="s">
        <v>212</v>
      </c>
      <c r="C25" s="35"/>
    </row>
    <row r="26" spans="1:3">
      <c r="A26" s="244">
        <v>7035</v>
      </c>
      <c r="B26" s="35" t="s">
        <v>213</v>
      </c>
      <c r="C26" s="35"/>
    </row>
    <row r="27" spans="1:3">
      <c r="A27" s="244">
        <v>9005</v>
      </c>
      <c r="B27" s="35" t="s">
        <v>214</v>
      </c>
      <c r="C27" s="35"/>
    </row>
    <row r="28" spans="1:3">
      <c r="A28" s="244" t="s">
        <v>10</v>
      </c>
      <c r="B28" s="35" t="s">
        <v>215</v>
      </c>
      <c r="C28" s="35"/>
    </row>
    <row r="29" spans="1:3">
      <c r="A29" s="244" t="s">
        <v>8</v>
      </c>
      <c r="B29" s="35" t="s">
        <v>216</v>
      </c>
      <c r="C29" s="35" t="s">
        <v>217</v>
      </c>
    </row>
    <row r="30" spans="1:3">
      <c r="A30" s="245"/>
      <c r="B30" s="37"/>
      <c r="C30" s="38"/>
    </row>
    <row r="31" spans="1:3">
      <c r="A31" s="31" t="s">
        <v>141</v>
      </c>
    </row>
    <row r="32" spans="1:3">
      <c r="A32" s="33" t="s">
        <v>197</v>
      </c>
      <c r="B32" s="33" t="s">
        <v>198</v>
      </c>
      <c r="C32" s="33" t="s">
        <v>199</v>
      </c>
    </row>
    <row r="33" spans="1:4">
      <c r="A33" s="244" t="s">
        <v>44</v>
      </c>
      <c r="B33" s="39" t="s">
        <v>106</v>
      </c>
      <c r="C33" s="35"/>
    </row>
    <row r="34" spans="1:4">
      <c r="A34" s="231" t="s">
        <v>118</v>
      </c>
      <c r="B34" s="39" t="s">
        <v>119</v>
      </c>
      <c r="C34" s="35"/>
    </row>
    <row r="35" spans="1:4">
      <c r="A35" s="232"/>
      <c r="B35" s="37"/>
      <c r="C35" s="38"/>
    </row>
    <row r="36" spans="1:4">
      <c r="A36" s="31" t="s">
        <v>144</v>
      </c>
    </row>
    <row r="37" spans="1:4">
      <c r="A37" s="40" t="s">
        <v>197</v>
      </c>
      <c r="B37" s="40" t="s">
        <v>198</v>
      </c>
      <c r="C37" s="33" t="s">
        <v>199</v>
      </c>
      <c r="D37" s="41"/>
    </row>
    <row r="38" spans="1:4">
      <c r="A38" s="244" t="s">
        <v>50</v>
      </c>
      <c r="B38" s="42" t="s">
        <v>218</v>
      </c>
      <c r="C38" s="42"/>
      <c r="D38" s="36"/>
    </row>
    <row r="39" spans="1:4">
      <c r="A39" s="36"/>
      <c r="B39" s="44"/>
      <c r="C39" s="37"/>
      <c r="D39" s="36"/>
    </row>
    <row r="40" spans="1:4">
      <c r="A40" s="31" t="s">
        <v>145</v>
      </c>
    </row>
    <row r="41" spans="1:4">
      <c r="A41" s="40" t="s">
        <v>197</v>
      </c>
      <c r="B41" s="40" t="s">
        <v>198</v>
      </c>
      <c r="C41" s="33" t="s">
        <v>199</v>
      </c>
      <c r="D41" s="41"/>
    </row>
    <row r="42" spans="1:4">
      <c r="A42" s="95" t="s">
        <v>52</v>
      </c>
      <c r="B42" s="34" t="s">
        <v>219</v>
      </c>
      <c r="C42" s="43"/>
      <c r="D42" s="36"/>
    </row>
    <row r="43" spans="1:4">
      <c r="A43" s="95" t="s">
        <v>114</v>
      </c>
      <c r="B43" s="34" t="s">
        <v>220</v>
      </c>
      <c r="C43" s="43"/>
      <c r="D43" s="36"/>
    </row>
    <row r="44" spans="1:4">
      <c r="A44" s="95" t="s">
        <v>50</v>
      </c>
      <c r="B44" s="34" t="s">
        <v>306</v>
      </c>
      <c r="C44" s="43"/>
      <c r="D44" s="36"/>
    </row>
    <row r="45" spans="1:4">
      <c r="A45" s="95" t="s">
        <v>115</v>
      </c>
      <c r="B45" s="34" t="s">
        <v>307</v>
      </c>
      <c r="C45" s="43"/>
      <c r="D45" s="36"/>
    </row>
    <row r="46" spans="1:4">
      <c r="A46" s="95" t="s">
        <v>116</v>
      </c>
      <c r="B46" s="246" t="s">
        <v>221</v>
      </c>
      <c r="C46" s="230"/>
      <c r="D46" s="36"/>
    </row>
    <row r="47" spans="1:4">
      <c r="A47" s="95" t="s">
        <v>117</v>
      </c>
      <c r="B47" s="246" t="s">
        <v>222</v>
      </c>
      <c r="C47" s="230"/>
      <c r="D47" s="36"/>
    </row>
    <row r="48" spans="1:4">
      <c r="A48" s="95" t="s">
        <v>308</v>
      </c>
      <c r="B48" s="246" t="s">
        <v>309</v>
      </c>
      <c r="C48" s="230"/>
      <c r="D48" s="36"/>
    </row>
    <row r="49" spans="1:4">
      <c r="A49" s="16"/>
      <c r="B49" s="44"/>
      <c r="C49" s="44"/>
      <c r="D49" s="36"/>
    </row>
    <row r="50" spans="1:4">
      <c r="A50" s="31" t="s">
        <v>223</v>
      </c>
      <c r="B50" s="44"/>
      <c r="C50" s="44"/>
      <c r="D50" s="36"/>
    </row>
    <row r="51" spans="1:4">
      <c r="A51" s="33" t="s">
        <v>197</v>
      </c>
      <c r="B51" s="33" t="s">
        <v>198</v>
      </c>
      <c r="C51" s="33" t="s">
        <v>199</v>
      </c>
    </row>
    <row r="52" spans="1:4">
      <c r="A52" s="95" t="s">
        <v>58</v>
      </c>
      <c r="B52" s="42" t="s">
        <v>224</v>
      </c>
      <c r="C52" s="43"/>
    </row>
    <row r="53" spans="1:4">
      <c r="B53" s="44"/>
    </row>
    <row r="54" spans="1:4">
      <c r="A54" s="31" t="s">
        <v>225</v>
      </c>
    </row>
    <row r="55" spans="1:4">
      <c r="A55" s="33" t="s">
        <v>197</v>
      </c>
      <c r="B55" s="33" t="s">
        <v>198</v>
      </c>
      <c r="C55" s="33" t="s">
        <v>199</v>
      </c>
    </row>
    <row r="56" spans="1:4">
      <c r="A56" s="244">
        <v>0</v>
      </c>
      <c r="B56" s="42" t="s">
        <v>226</v>
      </c>
      <c r="C56" s="43"/>
    </row>
    <row r="57" spans="1:4">
      <c r="A57" s="231">
        <v>1013</v>
      </c>
      <c r="B57" s="42" t="s">
        <v>238</v>
      </c>
      <c r="C57" s="43"/>
    </row>
    <row r="58" spans="1:4">
      <c r="A58" s="231">
        <v>1015</v>
      </c>
      <c r="B58" s="42" t="s">
        <v>228</v>
      </c>
      <c r="C58" s="43"/>
    </row>
    <row r="59" spans="1:4">
      <c r="A59" s="231">
        <v>1019</v>
      </c>
      <c r="B59" s="42" t="s">
        <v>313</v>
      </c>
      <c r="C59" s="43"/>
    </row>
    <row r="60" spans="1:4">
      <c r="A60" s="231">
        <v>3004</v>
      </c>
      <c r="B60" s="42" t="s">
        <v>235</v>
      </c>
      <c r="C60" s="43"/>
    </row>
    <row r="61" spans="1:4">
      <c r="A61" s="231">
        <v>3005</v>
      </c>
      <c r="B61" s="42" t="s">
        <v>245</v>
      </c>
      <c r="C61" s="43"/>
    </row>
    <row r="62" spans="1:4">
      <c r="A62" s="231">
        <v>6009</v>
      </c>
      <c r="B62" s="42" t="s">
        <v>246</v>
      </c>
      <c r="C62" s="43"/>
    </row>
    <row r="63" spans="1:4">
      <c r="A63" s="231">
        <v>7015</v>
      </c>
      <c r="B63" s="42" t="s">
        <v>239</v>
      </c>
      <c r="C63" s="43"/>
    </row>
    <row r="64" spans="1:4">
      <c r="A64" s="231">
        <v>7016</v>
      </c>
      <c r="B64" s="42" t="s">
        <v>236</v>
      </c>
      <c r="C64" s="43"/>
    </row>
    <row r="65" spans="1:3">
      <c r="A65" s="231" t="s">
        <v>314</v>
      </c>
      <c r="B65" s="42" t="s">
        <v>315</v>
      </c>
      <c r="C65" s="43"/>
    </row>
    <row r="66" spans="1:3">
      <c r="A66" s="231" t="s">
        <v>316</v>
      </c>
      <c r="B66" s="42" t="s">
        <v>317</v>
      </c>
      <c r="C66" s="43"/>
    </row>
    <row r="67" spans="1:3">
      <c r="A67" s="231">
        <v>7021</v>
      </c>
      <c r="B67" s="42" t="s">
        <v>318</v>
      </c>
      <c r="C67" s="43"/>
    </row>
    <row r="68" spans="1:3">
      <c r="A68" s="231">
        <v>7022</v>
      </c>
      <c r="B68" s="42" t="s">
        <v>229</v>
      </c>
      <c r="C68" s="43"/>
    </row>
    <row r="69" spans="1:3">
      <c r="A69" s="231">
        <v>7024</v>
      </c>
      <c r="B69" s="42" t="s">
        <v>319</v>
      </c>
      <c r="C69" s="43"/>
    </row>
    <row r="70" spans="1:3">
      <c r="A70" s="231">
        <v>7035</v>
      </c>
      <c r="B70" s="42" t="s">
        <v>231</v>
      </c>
      <c r="C70" s="43"/>
    </row>
    <row r="71" spans="1:3">
      <c r="A71" s="231">
        <v>7037</v>
      </c>
      <c r="B71" s="42" t="s">
        <v>320</v>
      </c>
      <c r="C71" s="43"/>
    </row>
    <row r="72" spans="1:3">
      <c r="A72" s="231">
        <v>7038</v>
      </c>
      <c r="B72" s="42" t="s">
        <v>234</v>
      </c>
      <c r="C72" s="43"/>
    </row>
    <row r="73" spans="1:3">
      <c r="A73" s="231">
        <v>7039</v>
      </c>
      <c r="B73" s="42" t="s">
        <v>232</v>
      </c>
      <c r="C73" s="43"/>
    </row>
    <row r="74" spans="1:3">
      <c r="A74" s="231">
        <v>7040</v>
      </c>
      <c r="B74" s="42" t="s">
        <v>230</v>
      </c>
      <c r="C74" s="43"/>
    </row>
    <row r="75" spans="1:3">
      <c r="A75" s="231">
        <v>7044</v>
      </c>
      <c r="B75" s="292" t="s">
        <v>321</v>
      </c>
      <c r="C75" s="43"/>
    </row>
    <row r="76" spans="1:3">
      <c r="A76" s="231">
        <v>7048</v>
      </c>
      <c r="B76" s="42" t="s">
        <v>237</v>
      </c>
      <c r="C76" s="43"/>
    </row>
    <row r="77" spans="1:3">
      <c r="A77" s="231">
        <v>8012</v>
      </c>
      <c r="B77" s="42" t="s">
        <v>240</v>
      </c>
      <c r="C77" s="43"/>
    </row>
    <row r="78" spans="1:3">
      <c r="A78" s="231">
        <v>8014</v>
      </c>
      <c r="B78" s="42" t="s">
        <v>233</v>
      </c>
      <c r="C78" s="43"/>
    </row>
    <row r="79" spans="1:3">
      <c r="A79" s="231" t="s">
        <v>322</v>
      </c>
      <c r="B79" s="42" t="s">
        <v>323</v>
      </c>
      <c r="C79" s="43"/>
    </row>
    <row r="80" spans="1:3">
      <c r="A80" s="231" t="s">
        <v>324</v>
      </c>
      <c r="B80" s="42" t="s">
        <v>325</v>
      </c>
      <c r="C80" s="43"/>
    </row>
    <row r="81" spans="1:3">
      <c r="A81" s="231">
        <v>8019</v>
      </c>
      <c r="B81" s="42" t="s">
        <v>241</v>
      </c>
      <c r="C81" s="43"/>
    </row>
    <row r="82" spans="1:3">
      <c r="A82" s="231" t="s">
        <v>103</v>
      </c>
      <c r="B82" s="42" t="s">
        <v>326</v>
      </c>
      <c r="C82" s="43"/>
    </row>
    <row r="83" spans="1:3">
      <c r="A83" s="231">
        <v>9004</v>
      </c>
      <c r="B83" s="42" t="s">
        <v>244</v>
      </c>
      <c r="C83" s="43"/>
    </row>
    <row r="84" spans="1:3">
      <c r="A84" s="231">
        <v>9005</v>
      </c>
      <c r="B84" s="42" t="s">
        <v>242</v>
      </c>
      <c r="C84" s="43"/>
    </row>
    <row r="85" spans="1:3">
      <c r="A85" s="231" t="s">
        <v>327</v>
      </c>
      <c r="B85" s="42" t="s">
        <v>328</v>
      </c>
      <c r="C85" s="43"/>
    </row>
    <row r="86" spans="1:3">
      <c r="A86" s="231" t="s">
        <v>329</v>
      </c>
      <c r="B86" s="42" t="s">
        <v>330</v>
      </c>
      <c r="C86" s="43"/>
    </row>
    <row r="87" spans="1:3">
      <c r="A87" s="231" t="s">
        <v>102</v>
      </c>
      <c r="B87" s="42" t="s">
        <v>331</v>
      </c>
      <c r="C87" s="43"/>
    </row>
    <row r="88" spans="1:3">
      <c r="A88" s="231" t="s">
        <v>332</v>
      </c>
      <c r="B88" s="42" t="s">
        <v>333</v>
      </c>
      <c r="C88" s="43"/>
    </row>
    <row r="89" spans="1:3">
      <c r="A89" s="231" t="s">
        <v>334</v>
      </c>
      <c r="B89" s="42" t="s">
        <v>335</v>
      </c>
      <c r="C89" s="43"/>
    </row>
    <row r="90" spans="1:3">
      <c r="A90" s="231">
        <v>9007</v>
      </c>
      <c r="B90" s="42" t="s">
        <v>336</v>
      </c>
      <c r="C90" s="43"/>
    </row>
    <row r="91" spans="1:3">
      <c r="A91" s="231" t="s">
        <v>337</v>
      </c>
      <c r="B91" s="42" t="s">
        <v>338</v>
      </c>
      <c r="C91" s="43"/>
    </row>
    <row r="92" spans="1:3">
      <c r="A92" s="231" t="s">
        <v>339</v>
      </c>
      <c r="B92" s="42" t="s">
        <v>340</v>
      </c>
      <c r="C92" s="43"/>
    </row>
    <row r="93" spans="1:3">
      <c r="A93" s="231">
        <v>9010</v>
      </c>
      <c r="B93" s="42" t="s">
        <v>227</v>
      </c>
      <c r="C93" s="43"/>
    </row>
    <row r="94" spans="1:3">
      <c r="A94" s="231" t="s">
        <v>341</v>
      </c>
      <c r="B94" s="42" t="s">
        <v>342</v>
      </c>
      <c r="C94" s="43"/>
    </row>
    <row r="95" spans="1:3">
      <c r="A95" s="231" t="s">
        <v>343</v>
      </c>
      <c r="B95" s="42" t="s">
        <v>344</v>
      </c>
      <c r="C95" s="43"/>
    </row>
    <row r="96" spans="1:3">
      <c r="A96" s="231">
        <v>9016</v>
      </c>
      <c r="B96" s="42" t="s">
        <v>243</v>
      </c>
      <c r="C96" s="43"/>
    </row>
    <row r="97" spans="1:3">
      <c r="A97" s="231" t="s">
        <v>345</v>
      </c>
      <c r="B97" s="42" t="s">
        <v>346</v>
      </c>
      <c r="C97" s="43"/>
    </row>
    <row r="98" spans="1:3">
      <c r="A98" s="231" t="s">
        <v>347</v>
      </c>
      <c r="B98" s="42" t="s">
        <v>348</v>
      </c>
      <c r="C98" s="43"/>
    </row>
    <row r="99" spans="1:3">
      <c r="A99" s="231" t="s">
        <v>9</v>
      </c>
      <c r="B99" s="42" t="s">
        <v>247</v>
      </c>
      <c r="C99" s="43"/>
    </row>
    <row r="100" spans="1:3">
      <c r="A100" s="231" t="s">
        <v>10</v>
      </c>
      <c r="B100" s="42" t="s">
        <v>349</v>
      </c>
      <c r="C100" s="43"/>
    </row>
    <row r="101" spans="1:3">
      <c r="A101" s="231" t="s">
        <v>350</v>
      </c>
      <c r="B101" s="42" t="s">
        <v>351</v>
      </c>
      <c r="C101" s="43"/>
    </row>
    <row r="102" spans="1:3">
      <c r="A102" s="231" t="s">
        <v>11</v>
      </c>
      <c r="B102" s="42" t="s">
        <v>23</v>
      </c>
      <c r="C102" s="43"/>
    </row>
    <row r="103" spans="1:3">
      <c r="A103" s="244" t="s">
        <v>8</v>
      </c>
      <c r="B103" s="42" t="s">
        <v>248</v>
      </c>
      <c r="C103" s="43"/>
    </row>
    <row r="104" spans="1:3">
      <c r="A104" s="244" t="s">
        <v>12</v>
      </c>
      <c r="B104" s="42" t="s">
        <v>249</v>
      </c>
      <c r="C104" s="48" t="s">
        <v>250</v>
      </c>
    </row>
    <row r="105" spans="1:3">
      <c r="A105" s="244" t="s">
        <v>13</v>
      </c>
      <c r="B105" s="42" t="s">
        <v>251</v>
      </c>
      <c r="C105" s="48" t="s">
        <v>250</v>
      </c>
    </row>
    <row r="106" spans="1:3">
      <c r="A106" s="244" t="s">
        <v>14</v>
      </c>
      <c r="B106" s="42" t="s">
        <v>252</v>
      </c>
      <c r="C106" s="48" t="s">
        <v>250</v>
      </c>
    </row>
    <row r="107" spans="1:3">
      <c r="A107" s="244" t="s">
        <v>15</v>
      </c>
      <c r="B107" s="42" t="s">
        <v>253</v>
      </c>
      <c r="C107" s="48" t="s">
        <v>250</v>
      </c>
    </row>
    <row r="108" spans="1:3">
      <c r="A108" s="244" t="s">
        <v>16</v>
      </c>
      <c r="B108" s="42" t="s">
        <v>254</v>
      </c>
      <c r="C108" s="48" t="s">
        <v>250</v>
      </c>
    </row>
    <row r="109" spans="1:3">
      <c r="A109" s="244" t="s">
        <v>17</v>
      </c>
      <c r="B109" s="42" t="s">
        <v>255</v>
      </c>
      <c r="C109" s="48" t="s">
        <v>250</v>
      </c>
    </row>
    <row r="110" spans="1:3">
      <c r="A110" s="244" t="s">
        <v>18</v>
      </c>
      <c r="B110" s="42" t="s">
        <v>256</v>
      </c>
      <c r="C110" s="48" t="s">
        <v>250</v>
      </c>
    </row>
    <row r="111" spans="1:3">
      <c r="A111" s="244" t="s">
        <v>19</v>
      </c>
      <c r="B111" s="42" t="s">
        <v>257</v>
      </c>
      <c r="C111" s="48" t="s">
        <v>250</v>
      </c>
    </row>
    <row r="112" spans="1:3">
      <c r="A112" s="244" t="s">
        <v>20</v>
      </c>
      <c r="B112" s="42" t="s">
        <v>258</v>
      </c>
      <c r="C112" s="48" t="s">
        <v>250</v>
      </c>
    </row>
    <row r="113" spans="1:4">
      <c r="A113" s="244" t="s">
        <v>21</v>
      </c>
      <c r="B113" s="42" t="s">
        <v>259</v>
      </c>
      <c r="C113" s="48" t="s">
        <v>250</v>
      </c>
    </row>
    <row r="114" spans="1:4">
      <c r="A114" s="49" t="s">
        <v>25</v>
      </c>
      <c r="B114" s="50" t="s">
        <v>260</v>
      </c>
      <c r="C114" s="48" t="s">
        <v>250</v>
      </c>
    </row>
    <row r="115" spans="1:4">
      <c r="A115" s="49" t="s">
        <v>26</v>
      </c>
      <c r="B115" s="50" t="s">
        <v>261</v>
      </c>
      <c r="C115" s="48" t="s">
        <v>250</v>
      </c>
    </row>
    <row r="116" spans="1:4">
      <c r="A116" s="49" t="s">
        <v>27</v>
      </c>
      <c r="B116" s="50" t="s">
        <v>262</v>
      </c>
      <c r="C116" s="48" t="s">
        <v>250</v>
      </c>
    </row>
    <row r="117" spans="1:4">
      <c r="A117" s="49" t="s">
        <v>28</v>
      </c>
      <c r="B117" s="50" t="s">
        <v>263</v>
      </c>
      <c r="C117" s="48" t="s">
        <v>250</v>
      </c>
    </row>
    <row r="118" spans="1:4">
      <c r="A118" s="49" t="s">
        <v>29</v>
      </c>
      <c r="B118" s="50" t="s">
        <v>264</v>
      </c>
      <c r="C118" s="48" t="s">
        <v>250</v>
      </c>
    </row>
    <row r="119" spans="1:4">
      <c r="A119" s="49" t="s">
        <v>30</v>
      </c>
      <c r="B119" s="50" t="s">
        <v>265</v>
      </c>
      <c r="C119" s="48" t="s">
        <v>250</v>
      </c>
    </row>
    <row r="120" spans="1:4">
      <c r="A120" s="49" t="s">
        <v>31</v>
      </c>
      <c r="B120" s="50" t="s">
        <v>266</v>
      </c>
      <c r="C120" s="48" t="s">
        <v>250</v>
      </c>
    </row>
    <row r="121" spans="1:4">
      <c r="A121" s="49" t="s">
        <v>32</v>
      </c>
      <c r="B121" s="50" t="s">
        <v>267</v>
      </c>
      <c r="C121" s="48" t="s">
        <v>250</v>
      </c>
    </row>
    <row r="122" spans="1:4">
      <c r="A122" s="49" t="s">
        <v>33</v>
      </c>
      <c r="B122" s="50" t="s">
        <v>268</v>
      </c>
      <c r="C122" s="48" t="s">
        <v>250</v>
      </c>
    </row>
    <row r="123" spans="1:4">
      <c r="A123" s="49" t="s">
        <v>34</v>
      </c>
      <c r="B123" s="50" t="s">
        <v>269</v>
      </c>
      <c r="C123" s="48" t="s">
        <v>250</v>
      </c>
      <c r="D123" s="36"/>
    </row>
    <row r="124" spans="1:4">
      <c r="A124" s="49" t="s">
        <v>35</v>
      </c>
      <c r="B124" s="50" t="s">
        <v>270</v>
      </c>
      <c r="C124" s="48" t="s">
        <v>250</v>
      </c>
    </row>
    <row r="125" spans="1:4">
      <c r="A125" s="49" t="s">
        <v>36</v>
      </c>
      <c r="B125" s="50" t="s">
        <v>271</v>
      </c>
      <c r="C125" s="48" t="s">
        <v>250</v>
      </c>
    </row>
    <row r="126" spans="1:4">
      <c r="A126" s="49" t="s">
        <v>37</v>
      </c>
      <c r="B126" s="50" t="s">
        <v>272</v>
      </c>
      <c r="C126" s="48" t="s">
        <v>250</v>
      </c>
    </row>
    <row r="127" spans="1:4">
      <c r="A127" s="49" t="s">
        <v>38</v>
      </c>
      <c r="B127" s="50" t="s">
        <v>273</v>
      </c>
      <c r="C127" s="48" t="s">
        <v>250</v>
      </c>
    </row>
    <row r="128" spans="1:4">
      <c r="A128" s="231" t="s">
        <v>22</v>
      </c>
      <c r="B128" s="42" t="s">
        <v>274</v>
      </c>
      <c r="C128" s="48" t="s">
        <v>250</v>
      </c>
    </row>
    <row r="129" spans="1:3">
      <c r="A129" s="233"/>
      <c r="B129" s="44"/>
    </row>
    <row r="130" spans="1:3">
      <c r="A130" s="31" t="s">
        <v>156</v>
      </c>
    </row>
    <row r="131" spans="1:3">
      <c r="A131" s="33" t="s">
        <v>197</v>
      </c>
      <c r="B131" s="33" t="s">
        <v>198</v>
      </c>
      <c r="C131" s="33" t="s">
        <v>199</v>
      </c>
    </row>
    <row r="132" spans="1:3">
      <c r="A132" s="45" t="s">
        <v>56</v>
      </c>
      <c r="B132" s="46" t="s">
        <v>275</v>
      </c>
      <c r="C132" s="35" t="s">
        <v>78</v>
      </c>
    </row>
    <row r="133" spans="1:3">
      <c r="A133" s="231">
        <v>1013</v>
      </c>
      <c r="B133" s="42" t="s">
        <v>238</v>
      </c>
      <c r="C133" s="43"/>
    </row>
    <row r="134" spans="1:3">
      <c r="A134" s="231">
        <v>1015</v>
      </c>
      <c r="B134" s="42" t="s">
        <v>228</v>
      </c>
      <c r="C134" s="43"/>
    </row>
    <row r="135" spans="1:3">
      <c r="A135" s="231">
        <v>1019</v>
      </c>
      <c r="B135" s="42" t="s">
        <v>313</v>
      </c>
      <c r="C135" s="43"/>
    </row>
    <row r="136" spans="1:3">
      <c r="A136" s="231">
        <v>3004</v>
      </c>
      <c r="B136" s="42" t="s">
        <v>235</v>
      </c>
      <c r="C136" s="43"/>
    </row>
    <row r="137" spans="1:3">
      <c r="A137" s="231">
        <v>3005</v>
      </c>
      <c r="B137" s="42" t="s">
        <v>245</v>
      </c>
      <c r="C137" s="43"/>
    </row>
    <row r="138" spans="1:3">
      <c r="A138" s="231">
        <v>6009</v>
      </c>
      <c r="B138" s="42" t="s">
        <v>246</v>
      </c>
      <c r="C138" s="43"/>
    </row>
    <row r="139" spans="1:3">
      <c r="A139" s="231">
        <v>7015</v>
      </c>
      <c r="B139" s="42" t="s">
        <v>239</v>
      </c>
      <c r="C139" s="43"/>
    </row>
    <row r="140" spans="1:3">
      <c r="A140" s="231">
        <v>7016</v>
      </c>
      <c r="B140" s="42" t="s">
        <v>236</v>
      </c>
      <c r="C140" s="43"/>
    </row>
    <row r="141" spans="1:3">
      <c r="A141" s="231" t="s">
        <v>314</v>
      </c>
      <c r="B141" s="42" t="s">
        <v>315</v>
      </c>
      <c r="C141" s="43"/>
    </row>
    <row r="142" spans="1:3">
      <c r="A142" s="231" t="s">
        <v>316</v>
      </c>
      <c r="B142" s="42" t="s">
        <v>317</v>
      </c>
      <c r="C142" s="43"/>
    </row>
    <row r="143" spans="1:3">
      <c r="A143" s="231">
        <v>7021</v>
      </c>
      <c r="B143" s="42" t="s">
        <v>318</v>
      </c>
      <c r="C143" s="43"/>
    </row>
    <row r="144" spans="1:3">
      <c r="A144" s="231">
        <v>7022</v>
      </c>
      <c r="B144" s="42" t="s">
        <v>229</v>
      </c>
      <c r="C144" s="43"/>
    </row>
    <row r="145" spans="1:3">
      <c r="A145" s="231">
        <v>7024</v>
      </c>
      <c r="B145" s="42" t="s">
        <v>319</v>
      </c>
      <c r="C145" s="43"/>
    </row>
    <row r="146" spans="1:3">
      <c r="A146" s="231">
        <v>7035</v>
      </c>
      <c r="B146" s="42" t="s">
        <v>231</v>
      </c>
      <c r="C146" s="43"/>
    </row>
    <row r="147" spans="1:3">
      <c r="A147" s="231">
        <v>7037</v>
      </c>
      <c r="B147" s="42" t="s">
        <v>320</v>
      </c>
      <c r="C147" s="43"/>
    </row>
    <row r="148" spans="1:3">
      <c r="A148" s="231">
        <v>7038</v>
      </c>
      <c r="B148" s="42" t="s">
        <v>234</v>
      </c>
      <c r="C148" s="43"/>
    </row>
    <row r="149" spans="1:3">
      <c r="A149" s="231">
        <v>7039</v>
      </c>
      <c r="B149" s="42" t="s">
        <v>232</v>
      </c>
      <c r="C149" s="43"/>
    </row>
    <row r="150" spans="1:3">
      <c r="A150" s="231">
        <v>7040</v>
      </c>
      <c r="B150" s="42" t="s">
        <v>230</v>
      </c>
      <c r="C150" s="43"/>
    </row>
    <row r="151" spans="1:3">
      <c r="A151" s="231">
        <v>7044</v>
      </c>
      <c r="B151" s="292" t="s">
        <v>321</v>
      </c>
      <c r="C151" s="43"/>
    </row>
    <row r="152" spans="1:3">
      <c r="A152" s="231">
        <v>7048</v>
      </c>
      <c r="B152" s="42" t="s">
        <v>237</v>
      </c>
      <c r="C152" s="43"/>
    </row>
    <row r="153" spans="1:3">
      <c r="A153" s="231">
        <v>8012</v>
      </c>
      <c r="B153" s="42" t="s">
        <v>240</v>
      </c>
      <c r="C153" s="43"/>
    </row>
    <row r="154" spans="1:3">
      <c r="A154" s="231">
        <v>8014</v>
      </c>
      <c r="B154" s="42" t="s">
        <v>233</v>
      </c>
      <c r="C154" s="43"/>
    </row>
    <row r="155" spans="1:3">
      <c r="A155" s="231" t="s">
        <v>322</v>
      </c>
      <c r="B155" s="42" t="s">
        <v>323</v>
      </c>
      <c r="C155" s="43"/>
    </row>
    <row r="156" spans="1:3">
      <c r="A156" s="231" t="s">
        <v>324</v>
      </c>
      <c r="B156" s="42" t="s">
        <v>325</v>
      </c>
      <c r="C156" s="43"/>
    </row>
    <row r="157" spans="1:3">
      <c r="A157" s="231">
        <v>8019</v>
      </c>
      <c r="B157" s="42" t="s">
        <v>241</v>
      </c>
      <c r="C157" s="43"/>
    </row>
    <row r="158" spans="1:3">
      <c r="A158" s="231" t="s">
        <v>103</v>
      </c>
      <c r="B158" s="42" t="s">
        <v>326</v>
      </c>
      <c r="C158" s="43"/>
    </row>
    <row r="159" spans="1:3">
      <c r="A159" s="231">
        <v>9004</v>
      </c>
      <c r="B159" s="42" t="s">
        <v>244</v>
      </c>
      <c r="C159" s="43"/>
    </row>
    <row r="160" spans="1:3">
      <c r="A160" s="231">
        <v>9005</v>
      </c>
      <c r="B160" s="42" t="s">
        <v>242</v>
      </c>
      <c r="C160" s="43"/>
    </row>
    <row r="161" spans="1:3">
      <c r="A161" s="231" t="s">
        <v>327</v>
      </c>
      <c r="B161" s="42" t="s">
        <v>328</v>
      </c>
      <c r="C161" s="43"/>
    </row>
    <row r="162" spans="1:3">
      <c r="A162" s="231" t="s">
        <v>329</v>
      </c>
      <c r="B162" s="42" t="s">
        <v>330</v>
      </c>
      <c r="C162" s="43"/>
    </row>
    <row r="163" spans="1:3">
      <c r="A163" s="231" t="s">
        <v>102</v>
      </c>
      <c r="B163" s="42" t="s">
        <v>331</v>
      </c>
      <c r="C163" s="43"/>
    </row>
    <row r="164" spans="1:3">
      <c r="A164" s="231" t="s">
        <v>332</v>
      </c>
      <c r="B164" s="42" t="s">
        <v>333</v>
      </c>
      <c r="C164" s="43"/>
    </row>
    <row r="165" spans="1:3">
      <c r="A165" s="231" t="s">
        <v>334</v>
      </c>
      <c r="B165" s="42" t="s">
        <v>335</v>
      </c>
      <c r="C165" s="43"/>
    </row>
    <row r="166" spans="1:3">
      <c r="A166" s="231">
        <v>9007</v>
      </c>
      <c r="B166" s="42" t="s">
        <v>336</v>
      </c>
      <c r="C166" s="43"/>
    </row>
    <row r="167" spans="1:3">
      <c r="A167" s="231" t="s">
        <v>337</v>
      </c>
      <c r="B167" s="42" t="s">
        <v>338</v>
      </c>
      <c r="C167" s="43"/>
    </row>
    <row r="168" spans="1:3">
      <c r="A168" s="231" t="s">
        <v>339</v>
      </c>
      <c r="B168" s="42" t="s">
        <v>340</v>
      </c>
      <c r="C168" s="43"/>
    </row>
    <row r="169" spans="1:3">
      <c r="A169" s="231">
        <v>9010</v>
      </c>
      <c r="B169" s="42" t="s">
        <v>227</v>
      </c>
      <c r="C169" s="43"/>
    </row>
    <row r="170" spans="1:3">
      <c r="A170" s="231" t="s">
        <v>341</v>
      </c>
      <c r="B170" s="42" t="s">
        <v>342</v>
      </c>
      <c r="C170" s="43"/>
    </row>
    <row r="171" spans="1:3">
      <c r="A171" s="231" t="s">
        <v>343</v>
      </c>
      <c r="B171" s="42" t="s">
        <v>344</v>
      </c>
      <c r="C171" s="43"/>
    </row>
    <row r="172" spans="1:3">
      <c r="A172" s="231">
        <v>9016</v>
      </c>
      <c r="B172" s="42" t="s">
        <v>243</v>
      </c>
      <c r="C172" s="43"/>
    </row>
    <row r="173" spans="1:3">
      <c r="A173" s="231" t="s">
        <v>345</v>
      </c>
      <c r="B173" s="42" t="s">
        <v>346</v>
      </c>
      <c r="C173" s="43"/>
    </row>
    <row r="174" spans="1:3">
      <c r="A174" s="231" t="s">
        <v>347</v>
      </c>
      <c r="B174" s="42" t="s">
        <v>348</v>
      </c>
      <c r="C174" s="43"/>
    </row>
    <row r="175" spans="1:3">
      <c r="A175" s="231" t="s">
        <v>9</v>
      </c>
      <c r="B175" s="42" t="s">
        <v>247</v>
      </c>
      <c r="C175" s="43"/>
    </row>
    <row r="176" spans="1:3">
      <c r="A176" s="231" t="s">
        <v>10</v>
      </c>
      <c r="B176" s="42" t="s">
        <v>349</v>
      </c>
      <c r="C176" s="43"/>
    </row>
    <row r="177" spans="1:3">
      <c r="A177" s="231" t="s">
        <v>350</v>
      </c>
      <c r="B177" s="42" t="s">
        <v>351</v>
      </c>
      <c r="C177" s="43"/>
    </row>
    <row r="178" spans="1:3">
      <c r="A178" s="231" t="s">
        <v>11</v>
      </c>
      <c r="B178" s="42" t="s">
        <v>23</v>
      </c>
      <c r="C178" s="43"/>
    </row>
    <row r="179" spans="1:3">
      <c r="A179" s="244" t="s">
        <v>8</v>
      </c>
      <c r="B179" s="42" t="s">
        <v>248</v>
      </c>
      <c r="C179" s="43"/>
    </row>
    <row r="180" spans="1:3">
      <c r="A180" s="244" t="s">
        <v>12</v>
      </c>
      <c r="B180" s="42" t="s">
        <v>249</v>
      </c>
      <c r="C180" s="48" t="s">
        <v>250</v>
      </c>
    </row>
    <row r="181" spans="1:3">
      <c r="A181" s="244" t="s">
        <v>13</v>
      </c>
      <c r="B181" s="42" t="s">
        <v>251</v>
      </c>
      <c r="C181" s="48" t="s">
        <v>250</v>
      </c>
    </row>
    <row r="182" spans="1:3">
      <c r="A182" s="244" t="s">
        <v>14</v>
      </c>
      <c r="B182" s="42" t="s">
        <v>252</v>
      </c>
      <c r="C182" s="48" t="s">
        <v>250</v>
      </c>
    </row>
    <row r="183" spans="1:3">
      <c r="A183" s="244" t="s">
        <v>15</v>
      </c>
      <c r="B183" s="42" t="s">
        <v>253</v>
      </c>
      <c r="C183" s="48" t="s">
        <v>250</v>
      </c>
    </row>
    <row r="184" spans="1:3">
      <c r="A184" s="244" t="s">
        <v>16</v>
      </c>
      <c r="B184" s="42" t="s">
        <v>254</v>
      </c>
      <c r="C184" s="48" t="s">
        <v>250</v>
      </c>
    </row>
    <row r="185" spans="1:3">
      <c r="A185" s="244" t="s">
        <v>17</v>
      </c>
      <c r="B185" s="42" t="s">
        <v>255</v>
      </c>
      <c r="C185" s="48" t="s">
        <v>250</v>
      </c>
    </row>
    <row r="186" spans="1:3">
      <c r="A186" s="244" t="s">
        <v>18</v>
      </c>
      <c r="B186" s="42" t="s">
        <v>256</v>
      </c>
      <c r="C186" s="48" t="s">
        <v>250</v>
      </c>
    </row>
    <row r="187" spans="1:3">
      <c r="A187" s="244" t="s">
        <v>19</v>
      </c>
      <c r="B187" s="42" t="s">
        <v>257</v>
      </c>
      <c r="C187" s="48" t="s">
        <v>250</v>
      </c>
    </row>
    <row r="188" spans="1:3">
      <c r="A188" s="244" t="s">
        <v>20</v>
      </c>
      <c r="B188" s="42" t="s">
        <v>258</v>
      </c>
      <c r="C188" s="48" t="s">
        <v>250</v>
      </c>
    </row>
    <row r="189" spans="1:3">
      <c r="A189" s="244" t="s">
        <v>21</v>
      </c>
      <c r="B189" s="42" t="s">
        <v>259</v>
      </c>
      <c r="C189" s="48" t="s">
        <v>250</v>
      </c>
    </row>
    <row r="190" spans="1:3">
      <c r="A190" s="49" t="s">
        <v>25</v>
      </c>
      <c r="B190" s="50" t="s">
        <v>260</v>
      </c>
      <c r="C190" s="48" t="s">
        <v>250</v>
      </c>
    </row>
    <row r="191" spans="1:3">
      <c r="A191" s="49" t="s">
        <v>26</v>
      </c>
      <c r="B191" s="50" t="s">
        <v>261</v>
      </c>
      <c r="C191" s="48" t="s">
        <v>250</v>
      </c>
    </row>
    <row r="192" spans="1:3">
      <c r="A192" s="49" t="s">
        <v>27</v>
      </c>
      <c r="B192" s="50" t="s">
        <v>262</v>
      </c>
      <c r="C192" s="48" t="s">
        <v>250</v>
      </c>
    </row>
    <row r="193" spans="1:4">
      <c r="A193" s="49" t="s">
        <v>28</v>
      </c>
      <c r="B193" s="50" t="s">
        <v>263</v>
      </c>
      <c r="C193" s="48" t="s">
        <v>250</v>
      </c>
    </row>
    <row r="194" spans="1:4">
      <c r="A194" s="49" t="s">
        <v>29</v>
      </c>
      <c r="B194" s="50" t="s">
        <v>264</v>
      </c>
      <c r="C194" s="48" t="s">
        <v>250</v>
      </c>
    </row>
    <row r="195" spans="1:4">
      <c r="A195" s="49" t="s">
        <v>30</v>
      </c>
      <c r="B195" s="50" t="s">
        <v>265</v>
      </c>
      <c r="C195" s="48" t="s">
        <v>250</v>
      </c>
    </row>
    <row r="196" spans="1:4">
      <c r="A196" s="49" t="s">
        <v>31</v>
      </c>
      <c r="B196" s="50" t="s">
        <v>266</v>
      </c>
      <c r="C196" s="48" t="s">
        <v>250</v>
      </c>
    </row>
    <row r="197" spans="1:4">
      <c r="A197" s="49" t="s">
        <v>32</v>
      </c>
      <c r="B197" s="50" t="s">
        <v>267</v>
      </c>
      <c r="C197" s="48" t="s">
        <v>250</v>
      </c>
    </row>
    <row r="198" spans="1:4">
      <c r="A198" s="49" t="s">
        <v>33</v>
      </c>
      <c r="B198" s="50" t="s">
        <v>268</v>
      </c>
      <c r="C198" s="48" t="s">
        <v>250</v>
      </c>
    </row>
    <row r="199" spans="1:4">
      <c r="A199" s="49" t="s">
        <v>34</v>
      </c>
      <c r="B199" s="50" t="s">
        <v>269</v>
      </c>
      <c r="C199" s="48" t="s">
        <v>250</v>
      </c>
      <c r="D199" s="36"/>
    </row>
    <row r="200" spans="1:4">
      <c r="A200" s="49" t="s">
        <v>35</v>
      </c>
      <c r="B200" s="50" t="s">
        <v>270</v>
      </c>
      <c r="C200" s="48" t="s">
        <v>250</v>
      </c>
    </row>
    <row r="201" spans="1:4">
      <c r="A201" s="49" t="s">
        <v>36</v>
      </c>
      <c r="B201" s="50" t="s">
        <v>271</v>
      </c>
      <c r="C201" s="48" t="s">
        <v>250</v>
      </c>
    </row>
    <row r="202" spans="1:4">
      <c r="A202" s="49" t="s">
        <v>37</v>
      </c>
      <c r="B202" s="50" t="s">
        <v>272</v>
      </c>
      <c r="C202" s="48" t="s">
        <v>250</v>
      </c>
    </row>
    <row r="203" spans="1:4">
      <c r="A203" s="49" t="s">
        <v>38</v>
      </c>
      <c r="B203" s="50" t="s">
        <v>273</v>
      </c>
      <c r="C203" s="48" t="s">
        <v>250</v>
      </c>
    </row>
    <row r="204" spans="1:4">
      <c r="A204" s="244" t="s">
        <v>22</v>
      </c>
      <c r="B204" s="42" t="s">
        <v>274</v>
      </c>
      <c r="C204" s="48" t="s">
        <v>250</v>
      </c>
    </row>
    <row r="205" spans="1:4">
      <c r="A205" s="244">
        <v>0</v>
      </c>
      <c r="B205" s="42" t="s">
        <v>276</v>
      </c>
      <c r="C205" s="48"/>
    </row>
    <row r="206" spans="1:4">
      <c r="A206" s="233"/>
      <c r="B206" s="233"/>
      <c r="C206" s="233"/>
    </row>
    <row r="207" spans="1:4">
      <c r="A207" s="51" t="s">
        <v>277</v>
      </c>
    </row>
    <row r="208" spans="1:4">
      <c r="A208" s="33" t="s">
        <v>197</v>
      </c>
      <c r="B208" s="33" t="s">
        <v>198</v>
      </c>
      <c r="C208" s="33" t="s">
        <v>199</v>
      </c>
    </row>
    <row r="209" spans="1:3">
      <c r="A209" s="244" t="s">
        <v>49</v>
      </c>
      <c r="B209" s="42" t="s">
        <v>278</v>
      </c>
      <c r="C209" s="43"/>
    </row>
    <row r="210" spans="1:3">
      <c r="A210" s="36"/>
      <c r="B210" s="44"/>
    </row>
    <row r="211" spans="1:3">
      <c r="A211" s="31" t="s">
        <v>279</v>
      </c>
    </row>
    <row r="212" spans="1:3">
      <c r="A212" s="33" t="s">
        <v>197</v>
      </c>
      <c r="B212" s="33" t="s">
        <v>198</v>
      </c>
      <c r="C212" s="33" t="s">
        <v>199</v>
      </c>
    </row>
    <row r="213" spans="1:3">
      <c r="A213" s="95" t="s">
        <v>49</v>
      </c>
      <c r="B213" s="35" t="s">
        <v>280</v>
      </c>
      <c r="C213" s="47"/>
    </row>
    <row r="214" spans="1:3">
      <c r="A214" s="36"/>
      <c r="B214" s="44"/>
    </row>
    <row r="215" spans="1:3">
      <c r="A215" s="31" t="s">
        <v>281</v>
      </c>
    </row>
    <row r="216" spans="1:3">
      <c r="A216" s="33" t="s">
        <v>197</v>
      </c>
      <c r="B216" s="33" t="s">
        <v>198</v>
      </c>
      <c r="C216" s="33" t="s">
        <v>199</v>
      </c>
    </row>
    <row r="217" spans="1:3">
      <c r="A217" s="52" t="s">
        <v>85</v>
      </c>
      <c r="B217" s="35" t="s">
        <v>282</v>
      </c>
      <c r="C217" s="35" t="s">
        <v>283</v>
      </c>
    </row>
    <row r="218" spans="1:3">
      <c r="A218" s="244" t="s">
        <v>86</v>
      </c>
      <c r="B218" s="42" t="s">
        <v>284</v>
      </c>
      <c r="C218" s="35" t="s">
        <v>283</v>
      </c>
    </row>
    <row r="219" spans="1:3">
      <c r="A219" s="233"/>
      <c r="B219" s="44"/>
      <c r="C219" s="38"/>
    </row>
    <row r="220" spans="1:3">
      <c r="A220" s="31" t="s">
        <v>285</v>
      </c>
    </row>
    <row r="221" spans="1:3">
      <c r="A221" s="33"/>
      <c r="B221" s="33" t="s">
        <v>6</v>
      </c>
      <c r="C221" s="33" t="s">
        <v>7</v>
      </c>
    </row>
    <row r="222" spans="1:3">
      <c r="A222" s="52" t="s">
        <v>120</v>
      </c>
      <c r="B222" s="35" t="s">
        <v>286</v>
      </c>
      <c r="C222" s="35"/>
    </row>
    <row r="223" spans="1:3">
      <c r="A223" s="231" t="s">
        <v>121</v>
      </c>
      <c r="B223" s="35" t="s">
        <v>287</v>
      </c>
      <c r="C223" s="35"/>
    </row>
    <row r="224" spans="1:3">
      <c r="A224" s="233"/>
      <c r="B224" s="44"/>
      <c r="C224" s="53"/>
    </row>
    <row r="225" spans="1:3">
      <c r="A225" s="31" t="s">
        <v>288</v>
      </c>
    </row>
    <row r="226" spans="1:3">
      <c r="A226" s="33" t="s">
        <v>197</v>
      </c>
      <c r="B226" s="33" t="s">
        <v>198</v>
      </c>
      <c r="C226" s="33" t="s">
        <v>199</v>
      </c>
    </row>
    <row r="227" spans="1:3">
      <c r="A227" s="231">
        <v>1013</v>
      </c>
      <c r="B227" s="42" t="s">
        <v>238</v>
      </c>
      <c r="C227" s="43"/>
    </row>
    <row r="228" spans="1:3">
      <c r="A228" s="231">
        <v>1015</v>
      </c>
      <c r="B228" s="42" t="s">
        <v>228</v>
      </c>
      <c r="C228" s="43"/>
    </row>
    <row r="229" spans="1:3">
      <c r="A229" s="231">
        <v>1019</v>
      </c>
      <c r="B229" s="42" t="s">
        <v>313</v>
      </c>
      <c r="C229" s="43"/>
    </row>
    <row r="230" spans="1:3">
      <c r="A230" s="231">
        <v>3004</v>
      </c>
      <c r="B230" s="42" t="s">
        <v>235</v>
      </c>
      <c r="C230" s="43"/>
    </row>
    <row r="231" spans="1:3">
      <c r="A231" s="231">
        <v>3005</v>
      </c>
      <c r="B231" s="42" t="s">
        <v>245</v>
      </c>
      <c r="C231" s="43"/>
    </row>
    <row r="232" spans="1:3">
      <c r="A232" s="231">
        <v>6009</v>
      </c>
      <c r="B232" s="42" t="s">
        <v>246</v>
      </c>
      <c r="C232" s="43"/>
    </row>
    <row r="233" spans="1:3">
      <c r="A233" s="231">
        <v>7015</v>
      </c>
      <c r="B233" s="42" t="s">
        <v>239</v>
      </c>
      <c r="C233" s="43"/>
    </row>
    <row r="234" spans="1:3">
      <c r="A234" s="231">
        <v>7016</v>
      </c>
      <c r="B234" s="42" t="s">
        <v>236</v>
      </c>
      <c r="C234" s="43"/>
    </row>
    <row r="235" spans="1:3">
      <c r="A235" s="231" t="s">
        <v>314</v>
      </c>
      <c r="B235" s="42" t="s">
        <v>315</v>
      </c>
      <c r="C235" s="43"/>
    </row>
    <row r="236" spans="1:3">
      <c r="A236" s="231" t="s">
        <v>316</v>
      </c>
      <c r="B236" s="42" t="s">
        <v>317</v>
      </c>
      <c r="C236" s="43"/>
    </row>
    <row r="237" spans="1:3">
      <c r="A237" s="231">
        <v>7021</v>
      </c>
      <c r="B237" s="42" t="s">
        <v>318</v>
      </c>
      <c r="C237" s="43"/>
    </row>
    <row r="238" spans="1:3">
      <c r="A238" s="231">
        <v>7022</v>
      </c>
      <c r="B238" s="42" t="s">
        <v>229</v>
      </c>
      <c r="C238" s="43"/>
    </row>
    <row r="239" spans="1:3">
      <c r="A239" s="231">
        <v>7024</v>
      </c>
      <c r="B239" s="42" t="s">
        <v>319</v>
      </c>
      <c r="C239" s="43"/>
    </row>
    <row r="240" spans="1:3">
      <c r="A240" s="231">
        <v>7035</v>
      </c>
      <c r="B240" s="42" t="s">
        <v>231</v>
      </c>
      <c r="C240" s="43"/>
    </row>
    <row r="241" spans="1:3">
      <c r="A241" s="231">
        <v>7037</v>
      </c>
      <c r="B241" s="42" t="s">
        <v>320</v>
      </c>
      <c r="C241" s="43"/>
    </row>
    <row r="242" spans="1:3">
      <c r="A242" s="231">
        <v>7038</v>
      </c>
      <c r="B242" s="42" t="s">
        <v>234</v>
      </c>
      <c r="C242" s="43"/>
    </row>
    <row r="243" spans="1:3">
      <c r="A243" s="231">
        <v>7039</v>
      </c>
      <c r="B243" s="42" t="s">
        <v>232</v>
      </c>
      <c r="C243" s="43"/>
    </row>
    <row r="244" spans="1:3">
      <c r="A244" s="231">
        <v>7040</v>
      </c>
      <c r="B244" s="42" t="s">
        <v>230</v>
      </c>
      <c r="C244" s="43"/>
    </row>
    <row r="245" spans="1:3">
      <c r="A245" s="231">
        <v>7044</v>
      </c>
      <c r="B245" s="292" t="s">
        <v>321</v>
      </c>
      <c r="C245" s="43"/>
    </row>
    <row r="246" spans="1:3">
      <c r="A246" s="231">
        <v>7048</v>
      </c>
      <c r="B246" s="42" t="s">
        <v>237</v>
      </c>
      <c r="C246" s="43"/>
    </row>
    <row r="247" spans="1:3">
      <c r="A247" s="231">
        <v>8012</v>
      </c>
      <c r="B247" s="42" t="s">
        <v>240</v>
      </c>
      <c r="C247" s="43"/>
    </row>
    <row r="248" spans="1:3">
      <c r="A248" s="231">
        <v>8014</v>
      </c>
      <c r="B248" s="42" t="s">
        <v>233</v>
      </c>
      <c r="C248" s="43"/>
    </row>
    <row r="249" spans="1:3">
      <c r="A249" s="231" t="s">
        <v>322</v>
      </c>
      <c r="B249" s="42" t="s">
        <v>323</v>
      </c>
      <c r="C249" s="43"/>
    </row>
    <row r="250" spans="1:3">
      <c r="A250" s="231" t="s">
        <v>324</v>
      </c>
      <c r="B250" s="42" t="s">
        <v>325</v>
      </c>
      <c r="C250" s="43"/>
    </row>
    <row r="251" spans="1:3">
      <c r="A251" s="231">
        <v>8019</v>
      </c>
      <c r="B251" s="42" t="s">
        <v>241</v>
      </c>
      <c r="C251" s="43"/>
    </row>
    <row r="252" spans="1:3">
      <c r="A252" s="231" t="s">
        <v>103</v>
      </c>
      <c r="B252" s="42" t="s">
        <v>326</v>
      </c>
      <c r="C252" s="43"/>
    </row>
    <row r="253" spans="1:3">
      <c r="A253" s="231">
        <v>9004</v>
      </c>
      <c r="B253" s="42" t="s">
        <v>244</v>
      </c>
      <c r="C253" s="43"/>
    </row>
    <row r="254" spans="1:3">
      <c r="A254" s="231">
        <v>9005</v>
      </c>
      <c r="B254" s="42" t="s">
        <v>242</v>
      </c>
      <c r="C254" s="43"/>
    </row>
    <row r="255" spans="1:3">
      <c r="A255" s="231" t="s">
        <v>327</v>
      </c>
      <c r="B255" s="42" t="s">
        <v>328</v>
      </c>
      <c r="C255" s="43"/>
    </row>
    <row r="256" spans="1:3">
      <c r="A256" s="231" t="s">
        <v>329</v>
      </c>
      <c r="B256" s="42" t="s">
        <v>330</v>
      </c>
      <c r="C256" s="43"/>
    </row>
    <row r="257" spans="1:3">
      <c r="A257" s="231" t="s">
        <v>102</v>
      </c>
      <c r="B257" s="42" t="s">
        <v>331</v>
      </c>
      <c r="C257" s="43"/>
    </row>
    <row r="258" spans="1:3">
      <c r="A258" s="231" t="s">
        <v>332</v>
      </c>
      <c r="B258" s="42" t="s">
        <v>333</v>
      </c>
      <c r="C258" s="43"/>
    </row>
    <row r="259" spans="1:3">
      <c r="A259" s="231" t="s">
        <v>334</v>
      </c>
      <c r="B259" s="42" t="s">
        <v>335</v>
      </c>
      <c r="C259" s="43"/>
    </row>
    <row r="260" spans="1:3">
      <c r="A260" s="231">
        <v>9007</v>
      </c>
      <c r="B260" s="42" t="s">
        <v>336</v>
      </c>
      <c r="C260" s="43"/>
    </row>
    <row r="261" spans="1:3">
      <c r="A261" s="231" t="s">
        <v>337</v>
      </c>
      <c r="B261" s="42" t="s">
        <v>338</v>
      </c>
      <c r="C261" s="43"/>
    </row>
    <row r="262" spans="1:3">
      <c r="A262" s="231" t="s">
        <v>339</v>
      </c>
      <c r="B262" s="42" t="s">
        <v>340</v>
      </c>
      <c r="C262" s="43"/>
    </row>
    <row r="263" spans="1:3">
      <c r="A263" s="231">
        <v>9010</v>
      </c>
      <c r="B263" s="42" t="s">
        <v>227</v>
      </c>
      <c r="C263" s="43"/>
    </row>
    <row r="264" spans="1:3">
      <c r="A264" s="231" t="s">
        <v>341</v>
      </c>
      <c r="B264" s="42" t="s">
        <v>342</v>
      </c>
      <c r="C264" s="43"/>
    </row>
    <row r="265" spans="1:3">
      <c r="A265" s="231" t="s">
        <v>343</v>
      </c>
      <c r="B265" s="42" t="s">
        <v>344</v>
      </c>
      <c r="C265" s="43"/>
    </row>
    <row r="266" spans="1:3">
      <c r="A266" s="231">
        <v>9016</v>
      </c>
      <c r="B266" s="42" t="s">
        <v>243</v>
      </c>
      <c r="C266" s="43"/>
    </row>
    <row r="267" spans="1:3">
      <c r="A267" s="231" t="s">
        <v>345</v>
      </c>
      <c r="B267" s="42" t="s">
        <v>346</v>
      </c>
      <c r="C267" s="43"/>
    </row>
    <row r="268" spans="1:3">
      <c r="A268" s="231" t="s">
        <v>347</v>
      </c>
      <c r="B268" s="42" t="s">
        <v>348</v>
      </c>
      <c r="C268" s="43"/>
    </row>
    <row r="269" spans="1:3">
      <c r="A269" s="231" t="s">
        <v>9</v>
      </c>
      <c r="B269" s="42" t="s">
        <v>247</v>
      </c>
      <c r="C269" s="43"/>
    </row>
    <row r="270" spans="1:3">
      <c r="A270" s="231" t="s">
        <v>10</v>
      </c>
      <c r="B270" s="42" t="s">
        <v>349</v>
      </c>
      <c r="C270" s="43"/>
    </row>
    <row r="271" spans="1:3">
      <c r="A271" s="231" t="s">
        <v>350</v>
      </c>
      <c r="B271" s="42" t="s">
        <v>351</v>
      </c>
      <c r="C271" s="43"/>
    </row>
    <row r="272" spans="1:3">
      <c r="A272" s="231" t="s">
        <v>11</v>
      </c>
      <c r="B272" s="42" t="s">
        <v>23</v>
      </c>
      <c r="C272" s="43"/>
    </row>
    <row r="273" spans="1:3">
      <c r="A273" s="244" t="s">
        <v>8</v>
      </c>
      <c r="B273" s="42" t="s">
        <v>248</v>
      </c>
      <c r="C273" s="43"/>
    </row>
    <row r="274" spans="1:3">
      <c r="A274" s="244" t="s">
        <v>12</v>
      </c>
      <c r="B274" s="42" t="s">
        <v>249</v>
      </c>
      <c r="C274" s="48" t="s">
        <v>250</v>
      </c>
    </row>
    <row r="275" spans="1:3">
      <c r="A275" s="244" t="s">
        <v>13</v>
      </c>
      <c r="B275" s="42" t="s">
        <v>251</v>
      </c>
      <c r="C275" s="48" t="s">
        <v>250</v>
      </c>
    </row>
    <row r="276" spans="1:3">
      <c r="A276" s="244" t="s">
        <v>14</v>
      </c>
      <c r="B276" s="42" t="s">
        <v>252</v>
      </c>
      <c r="C276" s="48" t="s">
        <v>250</v>
      </c>
    </row>
    <row r="277" spans="1:3">
      <c r="A277" s="244" t="s">
        <v>15</v>
      </c>
      <c r="B277" s="42" t="s">
        <v>253</v>
      </c>
      <c r="C277" s="48" t="s">
        <v>250</v>
      </c>
    </row>
    <row r="278" spans="1:3">
      <c r="A278" s="244" t="s">
        <v>16</v>
      </c>
      <c r="B278" s="42" t="s">
        <v>254</v>
      </c>
      <c r="C278" s="48" t="s">
        <v>250</v>
      </c>
    </row>
    <row r="279" spans="1:3">
      <c r="A279" s="244" t="s">
        <v>17</v>
      </c>
      <c r="B279" s="42" t="s">
        <v>255</v>
      </c>
      <c r="C279" s="48" t="s">
        <v>250</v>
      </c>
    </row>
    <row r="280" spans="1:3">
      <c r="A280" s="244" t="s">
        <v>18</v>
      </c>
      <c r="B280" s="42" t="s">
        <v>256</v>
      </c>
      <c r="C280" s="48" t="s">
        <v>250</v>
      </c>
    </row>
    <row r="281" spans="1:3">
      <c r="A281" s="244" t="s">
        <v>19</v>
      </c>
      <c r="B281" s="42" t="s">
        <v>257</v>
      </c>
      <c r="C281" s="48" t="s">
        <v>250</v>
      </c>
    </row>
    <row r="282" spans="1:3">
      <c r="A282" s="244" t="s">
        <v>20</v>
      </c>
      <c r="B282" s="42" t="s">
        <v>258</v>
      </c>
      <c r="C282" s="48" t="s">
        <v>250</v>
      </c>
    </row>
    <row r="283" spans="1:3">
      <c r="A283" s="244" t="s">
        <v>21</v>
      </c>
      <c r="B283" s="42" t="s">
        <v>259</v>
      </c>
      <c r="C283" s="48" t="s">
        <v>250</v>
      </c>
    </row>
    <row r="284" spans="1:3">
      <c r="A284" s="49" t="s">
        <v>25</v>
      </c>
      <c r="B284" s="50" t="s">
        <v>260</v>
      </c>
      <c r="C284" s="48" t="s">
        <v>250</v>
      </c>
    </row>
    <row r="285" spans="1:3">
      <c r="A285" s="49" t="s">
        <v>26</v>
      </c>
      <c r="B285" s="50" t="s">
        <v>261</v>
      </c>
      <c r="C285" s="48" t="s">
        <v>250</v>
      </c>
    </row>
    <row r="286" spans="1:3">
      <c r="A286" s="49" t="s">
        <v>27</v>
      </c>
      <c r="B286" s="50" t="s">
        <v>262</v>
      </c>
      <c r="C286" s="48" t="s">
        <v>250</v>
      </c>
    </row>
    <row r="287" spans="1:3">
      <c r="A287" s="49" t="s">
        <v>28</v>
      </c>
      <c r="B287" s="50" t="s">
        <v>263</v>
      </c>
      <c r="C287" s="48" t="s">
        <v>250</v>
      </c>
    </row>
    <row r="288" spans="1:3">
      <c r="A288" s="49" t="s">
        <v>29</v>
      </c>
      <c r="B288" s="50" t="s">
        <v>264</v>
      </c>
      <c r="C288" s="48" t="s">
        <v>250</v>
      </c>
    </row>
    <row r="289" spans="1:3">
      <c r="A289" s="49" t="s">
        <v>30</v>
      </c>
      <c r="B289" s="50" t="s">
        <v>265</v>
      </c>
      <c r="C289" s="48" t="s">
        <v>250</v>
      </c>
    </row>
    <row r="290" spans="1:3">
      <c r="A290" s="49" t="s">
        <v>31</v>
      </c>
      <c r="B290" s="50" t="s">
        <v>266</v>
      </c>
      <c r="C290" s="48" t="s">
        <v>250</v>
      </c>
    </row>
    <row r="291" spans="1:3">
      <c r="A291" s="49" t="s">
        <v>32</v>
      </c>
      <c r="B291" s="50" t="s">
        <v>267</v>
      </c>
      <c r="C291" s="48" t="s">
        <v>250</v>
      </c>
    </row>
    <row r="292" spans="1:3">
      <c r="A292" s="49" t="s">
        <v>33</v>
      </c>
      <c r="B292" s="50" t="s">
        <v>268</v>
      </c>
      <c r="C292" s="48" t="s">
        <v>250</v>
      </c>
    </row>
    <row r="293" spans="1:3">
      <c r="A293" s="49" t="s">
        <v>34</v>
      </c>
      <c r="B293" s="50" t="s">
        <v>269</v>
      </c>
      <c r="C293" s="48" t="s">
        <v>250</v>
      </c>
    </row>
    <row r="294" spans="1:3">
      <c r="A294" s="49" t="s">
        <v>35</v>
      </c>
      <c r="B294" s="50" t="s">
        <v>270</v>
      </c>
      <c r="C294" s="48" t="s">
        <v>250</v>
      </c>
    </row>
    <row r="295" spans="1:3">
      <c r="A295" s="49" t="s">
        <v>36</v>
      </c>
      <c r="B295" s="50" t="s">
        <v>271</v>
      </c>
      <c r="C295" s="48" t="s">
        <v>250</v>
      </c>
    </row>
    <row r="296" spans="1:3">
      <c r="A296" s="49" t="s">
        <v>37</v>
      </c>
      <c r="B296" s="50" t="s">
        <v>272</v>
      </c>
      <c r="C296" s="48" t="s">
        <v>250</v>
      </c>
    </row>
    <row r="297" spans="1:3">
      <c r="A297" s="49" t="s">
        <v>38</v>
      </c>
      <c r="B297" s="50" t="s">
        <v>273</v>
      </c>
      <c r="C297" s="48" t="s">
        <v>250</v>
      </c>
    </row>
    <row r="298" spans="1:3">
      <c r="A298" s="244" t="s">
        <v>22</v>
      </c>
      <c r="B298" s="42" t="s">
        <v>274</v>
      </c>
      <c r="C298" s="48" t="s">
        <v>250</v>
      </c>
    </row>
    <row r="299" spans="1:3">
      <c r="A299" s="244">
        <v>0</v>
      </c>
      <c r="B299" s="42" t="s">
        <v>276</v>
      </c>
      <c r="C299" s="48"/>
    </row>
    <row r="300" spans="1:3">
      <c r="A300" s="233"/>
      <c r="B300" s="44"/>
    </row>
    <row r="301" spans="1:3" ht="25.5">
      <c r="A301" s="97" t="s">
        <v>166</v>
      </c>
    </row>
    <row r="302" spans="1:3">
      <c r="A302" s="96" t="s">
        <v>197</v>
      </c>
      <c r="B302" s="33" t="s">
        <v>198</v>
      </c>
      <c r="C302" s="33" t="s">
        <v>199</v>
      </c>
    </row>
    <row r="303" spans="1:3">
      <c r="A303" s="52" t="s">
        <v>107</v>
      </c>
      <c r="B303" s="46" t="s">
        <v>289</v>
      </c>
      <c r="C303" s="47"/>
    </row>
    <row r="304" spans="1:3">
      <c r="A304" s="52" t="s">
        <v>68</v>
      </c>
      <c r="B304" s="46" t="s">
        <v>290</v>
      </c>
      <c r="C304" s="46"/>
    </row>
    <row r="305" spans="1:4">
      <c r="A305" s="52" t="s">
        <v>69</v>
      </c>
      <c r="B305" s="46" t="s">
        <v>291</v>
      </c>
      <c r="C305" s="46"/>
    </row>
    <row r="306" spans="1:4">
      <c r="A306" s="52" t="s">
        <v>70</v>
      </c>
      <c r="B306" s="46" t="s">
        <v>292</v>
      </c>
      <c r="C306" s="46"/>
    </row>
    <row r="307" spans="1:4">
      <c r="A307" s="52" t="s">
        <v>104</v>
      </c>
      <c r="B307" s="46" t="s">
        <v>293</v>
      </c>
      <c r="C307" s="46"/>
      <c r="D307" s="55"/>
    </row>
    <row r="308" spans="1:4">
      <c r="A308" s="52" t="s">
        <v>71</v>
      </c>
      <c r="B308" s="46" t="s">
        <v>294</v>
      </c>
      <c r="C308" s="46"/>
    </row>
    <row r="309" spans="1:4">
      <c r="A309" s="52" t="s">
        <v>72</v>
      </c>
      <c r="B309" s="46" t="s">
        <v>295</v>
      </c>
      <c r="C309" s="46"/>
    </row>
    <row r="310" spans="1:4">
      <c r="A310" s="52">
        <v>0</v>
      </c>
      <c r="B310" s="46" t="s">
        <v>296</v>
      </c>
      <c r="C310" s="46"/>
    </row>
    <row r="311" spans="1:4">
      <c r="A311" s="247"/>
      <c r="B311" s="54"/>
      <c r="C311" s="54"/>
    </row>
    <row r="312" spans="1:4">
      <c r="A312" s="31" t="s">
        <v>171</v>
      </c>
    </row>
    <row r="313" spans="1:4">
      <c r="A313" s="33" t="s">
        <v>197</v>
      </c>
      <c r="B313" s="33" t="s">
        <v>198</v>
      </c>
      <c r="C313" s="33" t="s">
        <v>199</v>
      </c>
    </row>
    <row r="314" spans="1:4">
      <c r="A314" s="95" t="s">
        <v>297</v>
      </c>
      <c r="B314" s="34" t="s">
        <v>298</v>
      </c>
      <c r="C314" s="43"/>
    </row>
    <row r="315" spans="1:4">
      <c r="A315" s="52" t="s">
        <v>299</v>
      </c>
      <c r="B315" s="46" t="s">
        <v>300</v>
      </c>
      <c r="C315" s="43"/>
    </row>
    <row r="316" spans="1:4">
      <c r="A316" s="52" t="s">
        <v>105</v>
      </c>
      <c r="B316" s="46" t="s">
        <v>301</v>
      </c>
      <c r="C316" s="43"/>
    </row>
    <row r="317" spans="1:4">
      <c r="A317" s="52" t="s">
        <v>302</v>
      </c>
      <c r="B317" s="46" t="s">
        <v>303</v>
      </c>
      <c r="C317" s="43"/>
    </row>
    <row r="318" spans="1:4">
      <c r="A318" s="52" t="s">
        <v>304</v>
      </c>
      <c r="B318" s="46" t="s">
        <v>305</v>
      </c>
      <c r="C318" s="43"/>
    </row>
    <row r="320" spans="1:4">
      <c r="A320" s="107" t="s">
        <v>352</v>
      </c>
    </row>
  </sheetData>
  <sheetProtection algorithmName="SHA-512" hashValue="QF6GOsz+M6DWp21ByoYrdpivZgGsSDyvv+dfUPxsaDtu/lTspW7qxaORmXJBgHKnR2nQr6g3D8oydcYs2UlsHw==" saltValue="lYFqWrk8XOAGMIXew41Rww==" spinCount="100000" sheet="1" objects="1" scenarios="1"/>
  <pageMargins left="0.7" right="0.7" top="0.78740157499999996" bottom="0.78740157499999996" header="0.3" footer="0.3"/>
  <pageSetup paperSize="9" scale="6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4"/>
  <sheetViews>
    <sheetView workbookViewId="0">
      <selection activeCell="G49" sqref="G49"/>
    </sheetView>
  </sheetViews>
  <sheetFormatPr defaultRowHeight="12.75"/>
  <cols>
    <col min="1" max="1" width="15.140625" style="26" customWidth="1"/>
    <col min="2" max="5" width="9.140625" style="26"/>
    <col min="6" max="6" width="10.85546875" style="26" bestFit="1" customWidth="1"/>
    <col min="7" max="7" width="10.8554687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7" s="20" customFormat="1" ht="25.5">
      <c r="A1" s="20" t="s">
        <v>40</v>
      </c>
      <c r="B1" s="22" t="s">
        <v>41</v>
      </c>
      <c r="C1" s="174" t="s">
        <v>42</v>
      </c>
      <c r="D1" s="28" t="s">
        <v>92</v>
      </c>
      <c r="E1" s="23" t="s">
        <v>83</v>
      </c>
      <c r="F1" s="23" t="s">
        <v>43</v>
      </c>
      <c r="G1" s="23" t="s">
        <v>94</v>
      </c>
      <c r="H1" s="23" t="s">
        <v>45</v>
      </c>
      <c r="I1" s="23" t="s">
        <v>51</v>
      </c>
      <c r="J1" s="24" t="s">
        <v>24</v>
      </c>
      <c r="K1" s="20" t="s">
        <v>53</v>
      </c>
      <c r="L1" s="173" t="s">
        <v>54</v>
      </c>
      <c r="M1" s="173" t="s">
        <v>55</v>
      </c>
      <c r="N1" s="23" t="s">
        <v>57</v>
      </c>
      <c r="O1" s="23" t="s">
        <v>59</v>
      </c>
      <c r="P1" s="22" t="s">
        <v>60</v>
      </c>
      <c r="Q1" s="24" t="s">
        <v>61</v>
      </c>
      <c r="R1" s="24" t="s">
        <v>62</v>
      </c>
      <c r="S1" s="20" t="s">
        <v>65</v>
      </c>
      <c r="T1" s="20" t="s">
        <v>66</v>
      </c>
      <c r="U1" s="24" t="s">
        <v>67</v>
      </c>
      <c r="V1" s="24" t="s">
        <v>73</v>
      </c>
      <c r="W1" s="24" t="s">
        <v>74</v>
      </c>
      <c r="X1" s="24" t="s">
        <v>75</v>
      </c>
      <c r="Y1" s="24" t="s">
        <v>76</v>
      </c>
      <c r="Z1" s="20" t="s">
        <v>77</v>
      </c>
    </row>
    <row r="2" spans="1:27">
      <c r="A2" s="25" t="s">
        <v>108</v>
      </c>
      <c r="B2" s="26">
        <v>0</v>
      </c>
      <c r="C2" s="26" t="s">
        <v>88</v>
      </c>
      <c r="D2" s="26" t="s">
        <v>90</v>
      </c>
      <c r="E2" s="26">
        <v>9016</v>
      </c>
      <c r="F2" s="26" t="s">
        <v>44</v>
      </c>
      <c r="G2" s="26">
        <v>0</v>
      </c>
      <c r="H2" s="26">
        <v>0</v>
      </c>
      <c r="I2" s="26" t="s">
        <v>50</v>
      </c>
      <c r="J2" s="26" t="s">
        <v>52</v>
      </c>
      <c r="K2" s="26">
        <v>0</v>
      </c>
      <c r="L2" s="26">
        <v>0</v>
      </c>
      <c r="M2" s="26">
        <v>0</v>
      </c>
      <c r="N2" s="26" t="s">
        <v>58</v>
      </c>
      <c r="O2" s="26">
        <v>0</v>
      </c>
      <c r="P2" s="26" t="s">
        <v>56</v>
      </c>
      <c r="Q2" s="26" t="s">
        <v>49</v>
      </c>
      <c r="R2" s="26" t="s">
        <v>49</v>
      </c>
      <c r="S2" s="26" t="s">
        <v>63</v>
      </c>
      <c r="T2" s="52" t="s">
        <v>120</v>
      </c>
      <c r="U2" s="231">
        <v>1013</v>
      </c>
      <c r="V2" s="183" t="s">
        <v>107</v>
      </c>
      <c r="W2" s="26">
        <v>0</v>
      </c>
      <c r="X2" s="26">
        <v>0</v>
      </c>
      <c r="Y2" s="26">
        <v>0</v>
      </c>
      <c r="Z2" s="26" t="s">
        <v>109</v>
      </c>
      <c r="AA2" s="26"/>
    </row>
    <row r="3" spans="1:27">
      <c r="A3" s="25"/>
      <c r="C3" s="26" t="s">
        <v>89</v>
      </c>
      <c r="E3" s="26">
        <v>7022</v>
      </c>
      <c r="F3" s="26" t="s">
        <v>118</v>
      </c>
      <c r="H3" s="27"/>
      <c r="J3" s="26" t="s">
        <v>114</v>
      </c>
      <c r="O3" s="231">
        <v>1013</v>
      </c>
      <c r="P3" s="231">
        <v>1013</v>
      </c>
      <c r="S3" s="26" t="s">
        <v>64</v>
      </c>
      <c r="T3" s="231" t="s">
        <v>121</v>
      </c>
      <c r="U3" s="231">
        <v>1015</v>
      </c>
      <c r="V3" s="183" t="s">
        <v>68</v>
      </c>
      <c r="Z3" s="26" t="s">
        <v>110</v>
      </c>
      <c r="AA3" s="26"/>
    </row>
    <row r="4" spans="1:27">
      <c r="A4" s="25"/>
      <c r="E4" s="26">
        <v>9006</v>
      </c>
      <c r="H4" s="27"/>
      <c r="J4" s="26" t="s">
        <v>50</v>
      </c>
      <c r="O4" s="231">
        <v>1015</v>
      </c>
      <c r="P4" s="231">
        <v>1015</v>
      </c>
      <c r="U4" s="231">
        <v>1019</v>
      </c>
      <c r="V4" s="183" t="s">
        <v>69</v>
      </c>
      <c r="Z4" s="26" t="s">
        <v>111</v>
      </c>
      <c r="AA4" s="26"/>
    </row>
    <row r="5" spans="1:27">
      <c r="A5" s="25"/>
      <c r="C5" s="21"/>
      <c r="D5" s="28" t="s">
        <v>93</v>
      </c>
      <c r="E5" s="26">
        <v>9007</v>
      </c>
      <c r="J5" s="26" t="s">
        <v>115</v>
      </c>
      <c r="K5" s="21" t="s">
        <v>95</v>
      </c>
      <c r="L5" s="21" t="s">
        <v>96</v>
      </c>
      <c r="M5" s="21" t="s">
        <v>97</v>
      </c>
      <c r="N5" s="21" t="s">
        <v>98</v>
      </c>
      <c r="O5" s="231">
        <v>1019</v>
      </c>
      <c r="P5" s="231">
        <v>1019</v>
      </c>
      <c r="U5" s="231">
        <v>3004</v>
      </c>
      <c r="V5" s="183" t="s">
        <v>70</v>
      </c>
      <c r="Z5" s="26" t="s">
        <v>112</v>
      </c>
      <c r="AA5" s="26"/>
    </row>
    <row r="6" spans="1:27">
      <c r="D6" s="26" t="s">
        <v>91</v>
      </c>
      <c r="E6" s="26">
        <v>7016</v>
      </c>
      <c r="J6" s="26" t="s">
        <v>116</v>
      </c>
      <c r="K6" s="26">
        <v>0</v>
      </c>
      <c r="L6" s="26">
        <v>0</v>
      </c>
      <c r="M6" s="26">
        <v>0</v>
      </c>
      <c r="N6" s="26">
        <v>0</v>
      </c>
      <c r="O6" s="231">
        <v>3004</v>
      </c>
      <c r="P6" s="231">
        <v>3004</v>
      </c>
      <c r="U6" s="231">
        <v>3005</v>
      </c>
      <c r="V6" s="183" t="s">
        <v>71</v>
      </c>
      <c r="Z6" s="26" t="s">
        <v>113</v>
      </c>
      <c r="AA6" s="26"/>
    </row>
    <row r="7" spans="1:27">
      <c r="E7" s="26">
        <v>9005</v>
      </c>
      <c r="J7" s="26" t="s">
        <v>117</v>
      </c>
      <c r="O7" s="231">
        <v>3005</v>
      </c>
      <c r="P7" s="231">
        <v>3005</v>
      </c>
      <c r="U7" s="231">
        <v>6009</v>
      </c>
      <c r="V7" s="183" t="s">
        <v>72</v>
      </c>
      <c r="Z7" s="26"/>
      <c r="AA7" s="26"/>
    </row>
    <row r="8" spans="1:27">
      <c r="A8" s="25"/>
      <c r="E8" s="26">
        <v>7035</v>
      </c>
      <c r="J8" s="26" t="s">
        <v>308</v>
      </c>
      <c r="O8" s="231">
        <v>6009</v>
      </c>
      <c r="P8" s="231">
        <v>6009</v>
      </c>
      <c r="U8" s="231">
        <v>7015</v>
      </c>
      <c r="V8" s="183" t="s">
        <v>104</v>
      </c>
      <c r="AA8" s="26"/>
    </row>
    <row r="9" spans="1:27">
      <c r="A9" s="25"/>
      <c r="C9" s="21"/>
      <c r="D9" s="21"/>
      <c r="E9" s="26" t="s">
        <v>10</v>
      </c>
      <c r="H9" s="27"/>
      <c r="O9" s="231">
        <v>7015</v>
      </c>
      <c r="P9" s="231">
        <v>7015</v>
      </c>
      <c r="U9" s="231">
        <v>7016</v>
      </c>
      <c r="V9" s="26">
        <v>0</v>
      </c>
      <c r="AA9" s="26"/>
    </row>
    <row r="10" spans="1:27">
      <c r="A10" s="25"/>
      <c r="E10" s="26" t="s">
        <v>11</v>
      </c>
      <c r="H10" s="27"/>
      <c r="O10" s="231">
        <v>7016</v>
      </c>
      <c r="P10" s="231">
        <v>7016</v>
      </c>
      <c r="U10" s="231" t="s">
        <v>314</v>
      </c>
      <c r="AA10" s="26"/>
    </row>
    <row r="11" spans="1:27">
      <c r="A11" s="25"/>
      <c r="E11" s="26" t="s">
        <v>8</v>
      </c>
      <c r="H11" s="27"/>
      <c r="O11" s="231" t="s">
        <v>314</v>
      </c>
      <c r="P11" s="231" t="s">
        <v>314</v>
      </c>
      <c r="U11" s="231" t="s">
        <v>316</v>
      </c>
      <c r="AA11" s="26"/>
    </row>
    <row r="12" spans="1:27">
      <c r="A12" s="25"/>
      <c r="O12" s="231" t="s">
        <v>316</v>
      </c>
      <c r="P12" s="231" t="s">
        <v>316</v>
      </c>
      <c r="U12" s="231">
        <v>7021</v>
      </c>
      <c r="AA12" s="26"/>
    </row>
    <row r="13" spans="1:27">
      <c r="A13" s="25"/>
      <c r="C13" s="21"/>
      <c r="D13" s="21"/>
      <c r="O13" s="231">
        <v>7021</v>
      </c>
      <c r="P13" s="231">
        <v>7021</v>
      </c>
      <c r="U13" s="231">
        <v>7022</v>
      </c>
      <c r="AA13" s="26"/>
    </row>
    <row r="14" spans="1:27">
      <c r="A14" s="25"/>
      <c r="F14" s="21"/>
      <c r="G14" s="21"/>
      <c r="O14" s="231">
        <v>7022</v>
      </c>
      <c r="P14" s="231">
        <v>7022</v>
      </c>
      <c r="U14" s="231">
        <v>7024</v>
      </c>
      <c r="X14" s="21"/>
      <c r="AA14" s="26"/>
    </row>
    <row r="15" spans="1:27">
      <c r="A15" s="25"/>
      <c r="O15" s="231">
        <v>7024</v>
      </c>
      <c r="P15" s="231">
        <v>7024</v>
      </c>
      <c r="U15" s="231">
        <v>7035</v>
      </c>
      <c r="AA15" s="26"/>
    </row>
    <row r="16" spans="1:27">
      <c r="O16" s="231">
        <v>7035</v>
      </c>
      <c r="P16" s="231">
        <v>7035</v>
      </c>
      <c r="U16" s="231">
        <v>7037</v>
      </c>
      <c r="AA16" s="26"/>
    </row>
    <row r="17" spans="1:27">
      <c r="C17" s="21"/>
      <c r="D17" s="21"/>
      <c r="O17" s="231">
        <v>7037</v>
      </c>
      <c r="P17" s="231">
        <v>7037</v>
      </c>
      <c r="U17" s="231">
        <v>7038</v>
      </c>
      <c r="AA17" s="26"/>
    </row>
    <row r="18" spans="1:27">
      <c r="O18" s="231">
        <v>7038</v>
      </c>
      <c r="P18" s="231">
        <v>7038</v>
      </c>
      <c r="U18" s="231">
        <v>7039</v>
      </c>
      <c r="X18" s="21"/>
      <c r="AA18" s="26"/>
    </row>
    <row r="19" spans="1:27">
      <c r="O19" s="231">
        <v>7039</v>
      </c>
      <c r="P19" s="231">
        <v>7039</v>
      </c>
      <c r="U19" s="231">
        <v>7040</v>
      </c>
      <c r="AA19" s="26"/>
    </row>
    <row r="20" spans="1:27">
      <c r="O20" s="231">
        <v>7040</v>
      </c>
      <c r="P20" s="231">
        <v>7040</v>
      </c>
      <c r="U20" s="231">
        <v>7044</v>
      </c>
      <c r="AA20" s="26"/>
    </row>
    <row r="21" spans="1:27">
      <c r="C21" s="21"/>
      <c r="D21" s="21"/>
      <c r="O21" s="231">
        <v>7044</v>
      </c>
      <c r="P21" s="231">
        <v>7044</v>
      </c>
      <c r="U21" s="231">
        <v>7048</v>
      </c>
      <c r="AA21" s="26"/>
    </row>
    <row r="22" spans="1:27">
      <c r="O22" s="231">
        <v>7048</v>
      </c>
      <c r="P22" s="231">
        <v>7048</v>
      </c>
      <c r="U22" s="231">
        <v>8012</v>
      </c>
      <c r="AA22" s="26"/>
    </row>
    <row r="23" spans="1:27">
      <c r="O23" s="231">
        <v>8012</v>
      </c>
      <c r="P23" s="231">
        <v>8012</v>
      </c>
      <c r="U23" s="231">
        <v>8014</v>
      </c>
      <c r="AA23" s="26"/>
    </row>
    <row r="24" spans="1:27">
      <c r="F24" s="12"/>
      <c r="G24" s="12"/>
      <c r="O24" s="231">
        <v>8014</v>
      </c>
      <c r="P24" s="231">
        <v>8014</v>
      </c>
      <c r="U24" s="231" t="s">
        <v>322</v>
      </c>
      <c r="AA24" s="26"/>
    </row>
    <row r="25" spans="1:27">
      <c r="C25" s="21"/>
      <c r="D25" s="21"/>
      <c r="O25" s="231" t="s">
        <v>322</v>
      </c>
      <c r="P25" s="231" t="s">
        <v>322</v>
      </c>
      <c r="U25" s="231" t="s">
        <v>324</v>
      </c>
      <c r="AA25" s="26"/>
    </row>
    <row r="26" spans="1:27">
      <c r="J26" s="173"/>
      <c r="K26" s="173"/>
      <c r="L26" s="173"/>
      <c r="M26" s="173"/>
      <c r="O26" s="231" t="s">
        <v>324</v>
      </c>
      <c r="P26" s="231" t="s">
        <v>324</v>
      </c>
      <c r="U26" s="231">
        <v>8019</v>
      </c>
      <c r="AA26" s="26"/>
    </row>
    <row r="27" spans="1:27">
      <c r="A27" s="12"/>
      <c r="O27" s="231">
        <v>8019</v>
      </c>
      <c r="P27" s="231">
        <v>8019</v>
      </c>
      <c r="U27" s="231" t="s">
        <v>103</v>
      </c>
      <c r="AA27" s="26"/>
    </row>
    <row r="28" spans="1:27" ht="15">
      <c r="A28" s="164"/>
      <c r="O28" s="231" t="s">
        <v>103</v>
      </c>
      <c r="P28" s="231" t="s">
        <v>103</v>
      </c>
      <c r="U28" s="231">
        <v>9004</v>
      </c>
    </row>
    <row r="29" spans="1:27" ht="15">
      <c r="A29" s="164"/>
      <c r="E29" s="173"/>
      <c r="O29" s="231">
        <v>9004</v>
      </c>
      <c r="P29" s="231">
        <v>9004</v>
      </c>
      <c r="U29" s="231">
        <v>9005</v>
      </c>
    </row>
    <row r="30" spans="1:27">
      <c r="O30" s="231">
        <v>9005</v>
      </c>
      <c r="P30" s="231">
        <v>9005</v>
      </c>
      <c r="U30" s="231" t="s">
        <v>327</v>
      </c>
    </row>
    <row r="31" spans="1:27">
      <c r="O31" s="231" t="s">
        <v>327</v>
      </c>
      <c r="P31" s="231" t="s">
        <v>327</v>
      </c>
      <c r="U31" s="231" t="s">
        <v>329</v>
      </c>
    </row>
    <row r="32" spans="1:27">
      <c r="O32" s="231" t="s">
        <v>329</v>
      </c>
      <c r="P32" s="231" t="s">
        <v>329</v>
      </c>
      <c r="U32" s="231" t="s">
        <v>102</v>
      </c>
    </row>
    <row r="33" spans="1:21">
      <c r="O33" s="231" t="s">
        <v>102</v>
      </c>
      <c r="P33" s="231" t="s">
        <v>102</v>
      </c>
      <c r="U33" s="231" t="s">
        <v>332</v>
      </c>
    </row>
    <row r="34" spans="1:21">
      <c r="O34" s="231" t="s">
        <v>332</v>
      </c>
      <c r="P34" s="231" t="s">
        <v>332</v>
      </c>
      <c r="U34" s="231" t="s">
        <v>334</v>
      </c>
    </row>
    <row r="35" spans="1:21">
      <c r="O35" s="231" t="s">
        <v>334</v>
      </c>
      <c r="P35" s="231" t="s">
        <v>334</v>
      </c>
      <c r="U35" s="231">
        <v>9007</v>
      </c>
    </row>
    <row r="36" spans="1:21">
      <c r="O36" s="231">
        <v>9007</v>
      </c>
      <c r="P36" s="231">
        <v>9007</v>
      </c>
      <c r="U36" s="231" t="s">
        <v>337</v>
      </c>
    </row>
    <row r="37" spans="1:21">
      <c r="O37" s="231" t="s">
        <v>337</v>
      </c>
      <c r="P37" s="231" t="s">
        <v>337</v>
      </c>
      <c r="U37" s="231" t="s">
        <v>339</v>
      </c>
    </row>
    <row r="38" spans="1:21">
      <c r="O38" s="231" t="s">
        <v>339</v>
      </c>
      <c r="P38" s="231" t="s">
        <v>339</v>
      </c>
      <c r="U38" s="231">
        <v>9010</v>
      </c>
    </row>
    <row r="39" spans="1:21">
      <c r="O39" s="231">
        <v>9010</v>
      </c>
      <c r="P39" s="231">
        <v>9010</v>
      </c>
      <c r="U39" s="231" t="s">
        <v>341</v>
      </c>
    </row>
    <row r="40" spans="1:21">
      <c r="O40" s="231" t="s">
        <v>341</v>
      </c>
      <c r="P40" s="231" t="s">
        <v>341</v>
      </c>
      <c r="U40" s="231" t="s">
        <v>343</v>
      </c>
    </row>
    <row r="41" spans="1:21">
      <c r="O41" s="231" t="s">
        <v>343</v>
      </c>
      <c r="P41" s="231" t="s">
        <v>343</v>
      </c>
      <c r="R41" s="21"/>
      <c r="U41" s="231">
        <v>9016</v>
      </c>
    </row>
    <row r="42" spans="1:21">
      <c r="F42" s="25"/>
      <c r="G42" s="25"/>
      <c r="O42" s="231">
        <v>9016</v>
      </c>
      <c r="P42" s="231">
        <v>9016</v>
      </c>
      <c r="U42" s="231" t="s">
        <v>345</v>
      </c>
    </row>
    <row r="43" spans="1:21">
      <c r="O43" s="231" t="s">
        <v>345</v>
      </c>
      <c r="P43" s="231" t="s">
        <v>345</v>
      </c>
      <c r="T43" s="21"/>
      <c r="U43" s="231" t="s">
        <v>347</v>
      </c>
    </row>
    <row r="44" spans="1:21">
      <c r="O44" s="231" t="s">
        <v>347</v>
      </c>
      <c r="P44" s="231" t="s">
        <v>347</v>
      </c>
      <c r="U44" s="231" t="s">
        <v>9</v>
      </c>
    </row>
    <row r="45" spans="1:21">
      <c r="O45" s="231" t="s">
        <v>9</v>
      </c>
      <c r="P45" s="231" t="s">
        <v>9</v>
      </c>
      <c r="R45" s="21"/>
      <c r="U45" s="231" t="s">
        <v>10</v>
      </c>
    </row>
    <row r="46" spans="1:21">
      <c r="A46" s="108"/>
      <c r="O46" s="231" t="s">
        <v>10</v>
      </c>
      <c r="P46" s="231" t="s">
        <v>10</v>
      </c>
      <c r="T46" s="24"/>
      <c r="U46" s="231" t="s">
        <v>350</v>
      </c>
    </row>
    <row r="47" spans="1:21" ht="12.75" customHeight="1">
      <c r="O47" s="231" t="s">
        <v>350</v>
      </c>
      <c r="P47" s="231" t="s">
        <v>350</v>
      </c>
      <c r="U47" s="231" t="s">
        <v>11</v>
      </c>
    </row>
    <row r="48" spans="1:21">
      <c r="O48" s="231" t="s">
        <v>11</v>
      </c>
      <c r="P48" s="231" t="s">
        <v>11</v>
      </c>
      <c r="U48" s="26">
        <v>8016</v>
      </c>
    </row>
    <row r="49" spans="15:21">
      <c r="O49" s="26" t="s">
        <v>12</v>
      </c>
      <c r="P49" s="26" t="s">
        <v>12</v>
      </c>
      <c r="U49" s="26">
        <v>8019</v>
      </c>
    </row>
    <row r="50" spans="15:21">
      <c r="O50" s="26" t="s">
        <v>13</v>
      </c>
      <c r="P50" s="26" t="s">
        <v>13</v>
      </c>
      <c r="U50" s="26">
        <v>8023</v>
      </c>
    </row>
    <row r="51" spans="15:21">
      <c r="O51" s="26" t="s">
        <v>14</v>
      </c>
      <c r="P51" s="26" t="s">
        <v>14</v>
      </c>
      <c r="U51" s="26">
        <v>8028</v>
      </c>
    </row>
    <row r="52" spans="15:21">
      <c r="O52" s="26" t="s">
        <v>15</v>
      </c>
      <c r="P52" s="26" t="s">
        <v>15</v>
      </c>
      <c r="U52" s="26">
        <v>9001</v>
      </c>
    </row>
    <row r="53" spans="15:21">
      <c r="O53" s="26" t="s">
        <v>16</v>
      </c>
      <c r="P53" s="26" t="s">
        <v>16</v>
      </c>
      <c r="U53" s="26">
        <v>9002</v>
      </c>
    </row>
    <row r="54" spans="15:21">
      <c r="O54" s="26" t="s">
        <v>17</v>
      </c>
      <c r="P54" s="26" t="s">
        <v>17</v>
      </c>
      <c r="U54" s="26">
        <v>9003</v>
      </c>
    </row>
    <row r="55" spans="15:21">
      <c r="O55" s="26" t="s">
        <v>18</v>
      </c>
      <c r="P55" s="26" t="s">
        <v>18</v>
      </c>
      <c r="U55" s="26">
        <v>9004</v>
      </c>
    </row>
    <row r="56" spans="15:21">
      <c r="O56" s="26" t="s">
        <v>19</v>
      </c>
      <c r="P56" s="26" t="s">
        <v>19</v>
      </c>
      <c r="U56" s="26">
        <v>9005</v>
      </c>
    </row>
    <row r="57" spans="15:21">
      <c r="O57" s="26" t="s">
        <v>20</v>
      </c>
      <c r="P57" s="26" t="s">
        <v>20</v>
      </c>
      <c r="U57" s="26">
        <v>9006</v>
      </c>
    </row>
    <row r="58" spans="15:21">
      <c r="O58" s="26" t="s">
        <v>21</v>
      </c>
      <c r="P58" s="26" t="s">
        <v>21</v>
      </c>
      <c r="U58" s="26">
        <v>9007</v>
      </c>
    </row>
    <row r="59" spans="15:21">
      <c r="O59" s="26" t="s">
        <v>25</v>
      </c>
      <c r="P59" s="26" t="s">
        <v>25</v>
      </c>
      <c r="U59" s="26">
        <v>9010</v>
      </c>
    </row>
    <row r="60" spans="15:21">
      <c r="O60" s="26" t="s">
        <v>26</v>
      </c>
      <c r="P60" s="26" t="s">
        <v>26</v>
      </c>
      <c r="U60" s="26">
        <v>9016</v>
      </c>
    </row>
    <row r="61" spans="15:21">
      <c r="O61" s="26" t="s">
        <v>27</v>
      </c>
      <c r="P61" s="26" t="s">
        <v>27</v>
      </c>
      <c r="U61" s="26">
        <v>9017</v>
      </c>
    </row>
    <row r="62" spans="15:21">
      <c r="O62" s="26" t="s">
        <v>31</v>
      </c>
      <c r="P62" s="26" t="s">
        <v>31</v>
      </c>
      <c r="U62" s="26">
        <v>9022</v>
      </c>
    </row>
    <row r="63" spans="15:21">
      <c r="O63" s="26" t="s">
        <v>32</v>
      </c>
      <c r="P63" s="26" t="s">
        <v>32</v>
      </c>
      <c r="U63" s="26" t="s">
        <v>9</v>
      </c>
    </row>
    <row r="64" spans="15:21">
      <c r="O64" s="26" t="s">
        <v>38</v>
      </c>
      <c r="P64" s="26" t="s">
        <v>38</v>
      </c>
      <c r="U64" s="26" t="s">
        <v>10</v>
      </c>
    </row>
    <row r="65" spans="15:21">
      <c r="O65" s="26" t="s">
        <v>28</v>
      </c>
      <c r="P65" s="26" t="s">
        <v>28</v>
      </c>
      <c r="U65" s="26" t="s">
        <v>11</v>
      </c>
    </row>
    <row r="66" spans="15:21">
      <c r="O66" s="26" t="s">
        <v>29</v>
      </c>
      <c r="P66" s="26" t="s">
        <v>29</v>
      </c>
      <c r="U66" s="26" t="s">
        <v>12</v>
      </c>
    </row>
    <row r="67" spans="15:21">
      <c r="O67" s="26" t="s">
        <v>30</v>
      </c>
      <c r="P67" s="26" t="s">
        <v>30</v>
      </c>
      <c r="U67" s="26" t="s">
        <v>13</v>
      </c>
    </row>
    <row r="68" spans="15:21">
      <c r="O68" s="26" t="s">
        <v>33</v>
      </c>
      <c r="P68" s="26" t="s">
        <v>33</v>
      </c>
      <c r="U68" s="26" t="s">
        <v>14</v>
      </c>
    </row>
    <row r="69" spans="15:21">
      <c r="O69" s="26" t="s">
        <v>34</v>
      </c>
      <c r="P69" s="26" t="s">
        <v>34</v>
      </c>
      <c r="U69" s="26" t="s">
        <v>15</v>
      </c>
    </row>
    <row r="70" spans="15:21">
      <c r="O70" s="26" t="s">
        <v>35</v>
      </c>
      <c r="P70" s="26" t="s">
        <v>35</v>
      </c>
      <c r="U70" s="26" t="s">
        <v>16</v>
      </c>
    </row>
    <row r="71" spans="15:21">
      <c r="O71" s="26" t="s">
        <v>36</v>
      </c>
      <c r="P71" s="26" t="s">
        <v>36</v>
      </c>
      <c r="U71" s="26" t="s">
        <v>17</v>
      </c>
    </row>
    <row r="72" spans="15:21">
      <c r="O72" s="26" t="s">
        <v>37</v>
      </c>
      <c r="P72" s="26" t="s">
        <v>37</v>
      </c>
      <c r="U72" s="26" t="s">
        <v>18</v>
      </c>
    </row>
    <row r="73" spans="15:21">
      <c r="O73" s="26" t="s">
        <v>8</v>
      </c>
      <c r="P73" s="26" t="s">
        <v>8</v>
      </c>
      <c r="U73" s="26" t="s">
        <v>19</v>
      </c>
    </row>
    <row r="74" spans="15:21">
      <c r="O74" s="26" t="s">
        <v>22</v>
      </c>
      <c r="P74" s="26" t="s">
        <v>22</v>
      </c>
      <c r="U74" s="26" t="s">
        <v>20</v>
      </c>
    </row>
    <row r="75" spans="15:21">
      <c r="P75" s="26">
        <v>0</v>
      </c>
      <c r="U75" s="26" t="s">
        <v>21</v>
      </c>
    </row>
    <row r="76" spans="15:21">
      <c r="U76" s="26" t="s">
        <v>25</v>
      </c>
    </row>
    <row r="77" spans="15:21">
      <c r="U77" s="26" t="s">
        <v>26</v>
      </c>
    </row>
    <row r="78" spans="15:21">
      <c r="U78" s="26" t="s">
        <v>27</v>
      </c>
    </row>
    <row r="79" spans="15:21">
      <c r="U79" s="26" t="s">
        <v>31</v>
      </c>
    </row>
    <row r="80" spans="15:21">
      <c r="U80" s="26" t="s">
        <v>32</v>
      </c>
    </row>
    <row r="81" spans="1:21">
      <c r="U81" s="26" t="s">
        <v>38</v>
      </c>
    </row>
    <row r="82" spans="1:21">
      <c r="U82" s="26" t="s">
        <v>28</v>
      </c>
    </row>
    <row r="83" spans="1:21">
      <c r="U83" s="26" t="s">
        <v>29</v>
      </c>
    </row>
    <row r="84" spans="1:21">
      <c r="U84" s="26" t="s">
        <v>30</v>
      </c>
    </row>
    <row r="85" spans="1:21">
      <c r="U85" s="26" t="s">
        <v>33</v>
      </c>
    </row>
    <row r="86" spans="1:21">
      <c r="U86" s="26" t="s">
        <v>34</v>
      </c>
    </row>
    <row r="87" spans="1:21">
      <c r="U87" s="26" t="s">
        <v>35</v>
      </c>
    </row>
    <row r="88" spans="1:21">
      <c r="U88" s="26" t="s">
        <v>36</v>
      </c>
    </row>
    <row r="89" spans="1:21">
      <c r="U89" s="26" t="s">
        <v>37</v>
      </c>
    </row>
    <row r="90" spans="1:21">
      <c r="U90" s="26" t="s">
        <v>8</v>
      </c>
    </row>
    <row r="91" spans="1:21">
      <c r="A91" s="12" t="s">
        <v>82</v>
      </c>
      <c r="U91" s="26" t="s">
        <v>22</v>
      </c>
    </row>
    <row r="92" spans="1:21">
      <c r="A92" s="12" t="s">
        <v>81</v>
      </c>
      <c r="U92" s="26">
        <v>0</v>
      </c>
    </row>
    <row r="93" spans="1:21">
      <c r="A93" s="12" t="s">
        <v>84</v>
      </c>
    </row>
    <row r="100" spans="19:19">
      <c r="S100" s="21"/>
    </row>
    <row r="104" spans="19:19">
      <c r="S104" s="24"/>
    </row>
  </sheetData>
  <sheetProtection algorithmName="SHA-512" hashValue="emU0KgFXdGLfhzyxyQ1pafTLzbCOxrfqgH6rp2cjVPORyZ3OrYhYz2YCo7ordha1SRm/NTYLOFWPL4rdlbhFOQ==" saltValue="IXddwjdCckwbviW9yAFwQA==" spinCount="100000" sheet="1" objects="1" scenarios="1"/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showGridLines="0" view="pageBreakPreview" zoomScaleNormal="100" zoomScaleSheetLayoutView="100" workbookViewId="0">
      <selection activeCell="T23" sqref="T23"/>
    </sheetView>
  </sheetViews>
  <sheetFormatPr defaultColWidth="8.85546875" defaultRowHeight="15"/>
  <cols>
    <col min="1" max="1" width="3.5703125" style="248" customWidth="1"/>
    <col min="2" max="2" width="16.7109375" style="248" bestFit="1" customWidth="1"/>
    <col min="3" max="3" width="3.7109375" style="248" customWidth="1"/>
    <col min="4" max="4" width="10.7109375" style="248" customWidth="1"/>
    <col min="5" max="5" width="10.42578125" style="248" bestFit="1" customWidth="1"/>
    <col min="6" max="6" width="12.42578125" style="248" bestFit="1" customWidth="1"/>
    <col min="7" max="7" width="13.140625" style="248" customWidth="1"/>
    <col min="8" max="8" width="3.5703125" style="248" customWidth="1"/>
    <col min="9" max="9" width="19.85546875" style="248" customWidth="1"/>
    <col min="10" max="10" width="8.140625" style="248" customWidth="1"/>
    <col min="11" max="16384" width="8.85546875" style="248"/>
  </cols>
  <sheetData>
    <row r="1" spans="1:12" ht="15.75">
      <c r="A1" s="1" t="s">
        <v>2</v>
      </c>
      <c r="B1" s="1"/>
      <c r="C1" s="1"/>
      <c r="D1" s="1"/>
      <c r="E1" s="2"/>
      <c r="F1" s="2"/>
      <c r="G1" s="2"/>
      <c r="H1" s="4"/>
      <c r="I1" s="4"/>
    </row>
    <row r="2" spans="1:12">
      <c r="A2" s="93" t="s">
        <v>0</v>
      </c>
      <c r="B2" s="3"/>
      <c r="C2" s="249"/>
      <c r="D2" s="249"/>
      <c r="E2" s="93" t="s">
        <v>4</v>
      </c>
      <c r="F2" s="249"/>
      <c r="G2" s="93" t="s">
        <v>3</v>
      </c>
      <c r="H2" s="249"/>
      <c r="I2" s="228" t="s">
        <v>39</v>
      </c>
      <c r="J2" s="249"/>
    </row>
    <row r="3" spans="1:12">
      <c r="A3" s="199"/>
      <c r="B3" s="199"/>
      <c r="C3" s="199"/>
      <c r="D3" s="200"/>
      <c r="E3" s="201"/>
      <c r="F3" s="202"/>
      <c r="G3" s="55"/>
      <c r="H3" s="55"/>
      <c r="I3" s="55"/>
    </row>
    <row r="4" spans="1:12" ht="18">
      <c r="A4" s="227" t="s">
        <v>188</v>
      </c>
      <c r="B4" s="227"/>
      <c r="C4" s="227"/>
      <c r="D4" s="227"/>
      <c r="E4" s="227"/>
      <c r="F4" s="227"/>
      <c r="G4" s="227"/>
      <c r="H4" s="227"/>
      <c r="I4" s="227"/>
    </row>
    <row r="5" spans="1:12" ht="27" thickBot="1">
      <c r="L5" s="29"/>
    </row>
    <row r="6" spans="1:12" ht="21" thickBot="1">
      <c r="B6" s="203"/>
      <c r="C6" s="203"/>
      <c r="D6" s="203"/>
      <c r="E6" s="204" t="s">
        <v>99</v>
      </c>
      <c r="F6" s="205">
        <f>DEGREES(ATAN((B15-I15)/F29))</f>
        <v>24.472875186955584</v>
      </c>
      <c r="G6" s="203"/>
      <c r="H6" s="203"/>
      <c r="I6" s="203"/>
    </row>
    <row r="7" spans="1:12" ht="21" thickBot="1">
      <c r="B7" s="203"/>
      <c r="C7" s="203"/>
      <c r="D7" s="203"/>
      <c r="E7" s="204" t="s">
        <v>100</v>
      </c>
      <c r="F7" s="205">
        <f>F29/COS(RADIANS(F6))</f>
        <v>2131.4992376259488</v>
      </c>
      <c r="G7" s="203"/>
      <c r="H7" s="203"/>
      <c r="I7" s="203"/>
    </row>
    <row r="8" spans="1:12" ht="15.75" thickBot="1">
      <c r="B8" s="203"/>
      <c r="C8" s="203"/>
      <c r="D8" s="203"/>
      <c r="E8" s="203"/>
      <c r="F8" s="203"/>
      <c r="G8" s="203"/>
      <c r="H8" s="203"/>
      <c r="I8" s="203"/>
    </row>
    <row r="9" spans="1:12">
      <c r="B9" s="203"/>
      <c r="C9" s="203"/>
      <c r="D9" s="206"/>
      <c r="E9" s="207"/>
      <c r="F9" s="207"/>
      <c r="G9" s="208"/>
      <c r="H9" s="203"/>
      <c r="I9" s="203"/>
    </row>
    <row r="10" spans="1:12">
      <c r="B10" s="203"/>
      <c r="C10" s="203"/>
      <c r="D10" s="209"/>
      <c r="E10" s="203"/>
      <c r="F10" s="203"/>
      <c r="G10" s="210"/>
      <c r="H10" s="203"/>
      <c r="I10" s="211"/>
    </row>
    <row r="11" spans="1:12">
      <c r="B11" s="203"/>
      <c r="C11" s="203"/>
      <c r="D11" s="209"/>
      <c r="E11" s="203"/>
      <c r="F11" s="203"/>
      <c r="G11" s="210"/>
      <c r="H11" s="203"/>
      <c r="I11" s="203"/>
    </row>
    <row r="12" spans="1:12" ht="15.75" thickBot="1">
      <c r="B12" s="203"/>
      <c r="C12" s="203"/>
      <c r="D12" s="209"/>
      <c r="E12" s="203"/>
      <c r="F12" s="203"/>
      <c r="G12" s="210"/>
      <c r="H12" s="203"/>
      <c r="I12" s="203"/>
    </row>
    <row r="13" spans="1:12" ht="21" thickBot="1">
      <c r="B13" s="253" t="s">
        <v>189</v>
      </c>
      <c r="C13" s="212"/>
      <c r="D13" s="209"/>
      <c r="E13" s="203"/>
      <c r="F13" s="203"/>
      <c r="G13" s="210"/>
      <c r="H13" s="203"/>
      <c r="I13" s="204" t="s">
        <v>101</v>
      </c>
    </row>
    <row r="14" spans="1:12" ht="21.75" thickBot="1">
      <c r="B14" s="213"/>
      <c r="C14" s="214"/>
      <c r="D14" s="209"/>
      <c r="E14" s="203"/>
      <c r="F14" s="203"/>
      <c r="G14" s="210"/>
      <c r="H14" s="203"/>
      <c r="I14" s="213"/>
    </row>
    <row r="15" spans="1:12" ht="24" thickBot="1">
      <c r="B15" s="215">
        <v>1213</v>
      </c>
      <c r="C15" s="216"/>
      <c r="D15" s="209"/>
      <c r="E15" s="203"/>
      <c r="F15" s="203"/>
      <c r="G15" s="210"/>
      <c r="H15" s="203"/>
      <c r="I15" s="215">
        <v>330</v>
      </c>
    </row>
    <row r="16" spans="1:12">
      <c r="B16" s="203"/>
      <c r="C16" s="203"/>
      <c r="D16" s="209"/>
      <c r="E16" s="203"/>
      <c r="F16" s="203"/>
      <c r="G16" s="210"/>
      <c r="H16" s="203"/>
      <c r="I16" s="203"/>
    </row>
    <row r="17" spans="2:9">
      <c r="B17" s="250" t="str">
        <f>IF($B$15&gt;4000,"SOUHLASKO","")</f>
        <v/>
      </c>
      <c r="C17" s="203"/>
      <c r="D17" s="209"/>
      <c r="E17" s="203"/>
      <c r="F17" s="203"/>
      <c r="G17" s="210"/>
      <c r="H17" s="203"/>
      <c r="I17" s="203"/>
    </row>
    <row r="18" spans="2:9" ht="20.25">
      <c r="B18" s="217"/>
      <c r="C18" s="203"/>
      <c r="D18" s="209"/>
      <c r="E18" s="203"/>
      <c r="F18" s="203"/>
      <c r="G18" s="210"/>
      <c r="H18" s="203"/>
      <c r="I18" s="203"/>
    </row>
    <row r="19" spans="2:9" ht="20.25">
      <c r="B19" s="217"/>
      <c r="C19" s="203"/>
      <c r="D19" s="209"/>
      <c r="E19" s="203"/>
      <c r="F19" s="203"/>
      <c r="G19" s="210"/>
      <c r="H19" s="203"/>
      <c r="I19" s="203"/>
    </row>
    <row r="20" spans="2:9" ht="20.25">
      <c r="B20" s="217"/>
      <c r="C20" s="203"/>
      <c r="D20" s="209"/>
      <c r="E20" s="203"/>
      <c r="F20" s="203"/>
      <c r="G20" s="210"/>
      <c r="H20" s="203"/>
      <c r="I20" s="203"/>
    </row>
    <row r="21" spans="2:9" ht="15.75" thickBot="1">
      <c r="B21" s="203"/>
      <c r="C21" s="203"/>
      <c r="D21" s="209"/>
      <c r="E21" s="203"/>
      <c r="F21" s="203"/>
      <c r="G21" s="210"/>
      <c r="H21" s="203"/>
      <c r="I21" s="203"/>
    </row>
    <row r="22" spans="2:9" ht="19.5" customHeight="1" thickBot="1">
      <c r="B22" s="203"/>
      <c r="C22" s="218"/>
      <c r="D22" s="209"/>
      <c r="E22" s="203"/>
      <c r="F22" s="203"/>
      <c r="G22" s="210"/>
      <c r="H22" s="203"/>
      <c r="I22" s="286" t="s">
        <v>312</v>
      </c>
    </row>
    <row r="23" spans="2:9" ht="30" customHeight="1" thickBot="1">
      <c r="B23" s="204" t="s">
        <v>190</v>
      </c>
      <c r="C23" s="203"/>
      <c r="D23" s="209"/>
      <c r="E23" s="203"/>
      <c r="F23" s="203"/>
      <c r="G23" s="210"/>
      <c r="H23" s="203"/>
      <c r="I23" s="287"/>
    </row>
    <row r="24" spans="2:9" ht="21.75" thickBot="1">
      <c r="B24" s="213"/>
      <c r="C24" s="203"/>
      <c r="D24" s="209"/>
      <c r="E24" s="203"/>
      <c r="F24" s="203"/>
      <c r="G24" s="210"/>
      <c r="H24" s="203"/>
      <c r="I24" s="219"/>
    </row>
    <row r="25" spans="2:9" ht="24" thickBot="1">
      <c r="B25" s="220">
        <f>((I15*F29)-(((I15-B15)*F29)/2))/1000000</f>
        <v>1.49671</v>
      </c>
      <c r="C25" s="203"/>
      <c r="D25" s="209"/>
      <c r="E25" s="203"/>
      <c r="F25" s="203"/>
      <c r="G25" s="210"/>
      <c r="H25" s="203"/>
      <c r="I25" s="220">
        <f>MROUND((CEILING(((B15-130)/(IF(F6&gt;52.1,"CHYBA",IF(F6&gt;49,104,IF(F6&gt;43,93.5,IF(F6&gt;33,83,IF(F6&gt;17,74,IF(F6&gt;0,68,"CHYBA")))))))),1))*3.5+130,5)</f>
        <v>185</v>
      </c>
    </row>
    <row r="26" spans="2:9" ht="15.75" thickBot="1">
      <c r="B26" s="203"/>
      <c r="C26" s="203"/>
      <c r="D26" s="209"/>
      <c r="E26" s="203"/>
      <c r="F26" s="203"/>
      <c r="G26" s="210"/>
      <c r="H26" s="203"/>
      <c r="I26" s="203"/>
    </row>
    <row r="27" spans="2:9" ht="15.75" thickBot="1">
      <c r="B27" s="203"/>
      <c r="C27" s="203"/>
      <c r="D27" s="221"/>
      <c r="E27" s="222"/>
      <c r="F27" s="222"/>
      <c r="G27" s="223"/>
      <c r="H27" s="203"/>
      <c r="I27" s="288" t="s">
        <v>311</v>
      </c>
    </row>
    <row r="28" spans="2:9" ht="15.75" thickBot="1">
      <c r="B28" s="203"/>
      <c r="C28" s="203"/>
      <c r="D28" s="203"/>
      <c r="E28" s="203"/>
      <c r="F28" s="203"/>
      <c r="G28" s="203"/>
      <c r="H28" s="203"/>
      <c r="I28" s="289"/>
    </row>
    <row r="29" spans="2:9" ht="24" thickBot="1">
      <c r="B29" s="203"/>
      <c r="C29" s="203"/>
      <c r="D29" s="290" t="s">
        <v>191</v>
      </c>
      <c r="E29" s="291"/>
      <c r="F29" s="215">
        <v>1940</v>
      </c>
      <c r="G29" s="203"/>
      <c r="H29" s="203"/>
      <c r="I29" s="219"/>
    </row>
    <row r="30" spans="2:9" ht="24" thickBot="1">
      <c r="B30" s="203"/>
      <c r="C30" s="203"/>
      <c r="D30" s="203"/>
      <c r="E30" s="203"/>
      <c r="F30" s="203"/>
      <c r="G30" s="203"/>
      <c r="H30" s="203"/>
      <c r="I30" s="251">
        <f>$I$25/(COS(RADIANS($F$6)))</f>
        <v>203.26152523752603</v>
      </c>
    </row>
    <row r="31" spans="2:9" ht="14.25" customHeight="1">
      <c r="B31" s="203"/>
      <c r="C31" s="203"/>
      <c r="D31" s="203"/>
      <c r="E31" s="203"/>
      <c r="F31" s="203"/>
      <c r="G31" s="203"/>
      <c r="H31" s="203"/>
      <c r="I31" s="203"/>
    </row>
    <row r="32" spans="2:9" ht="14.25" customHeight="1">
      <c r="B32" s="203"/>
      <c r="C32" s="203"/>
      <c r="D32" s="203"/>
      <c r="E32" s="203"/>
      <c r="F32" s="203"/>
      <c r="G32" s="203"/>
      <c r="H32" s="203"/>
      <c r="I32" s="203"/>
    </row>
    <row r="33" spans="1:10" ht="14.25" customHeight="1"/>
    <row r="34" spans="1:10" ht="14.25" customHeight="1"/>
    <row r="35" spans="1:10" ht="14.25" customHeight="1"/>
    <row r="36" spans="1:10" ht="14.25" customHeight="1">
      <c r="D36" s="252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>
      <c r="A41" s="107" t="s">
        <v>310</v>
      </c>
    </row>
    <row r="42" spans="1:10">
      <c r="A42" s="106" t="s">
        <v>193</v>
      </c>
    </row>
    <row r="44" spans="1:10">
      <c r="B44" s="203"/>
      <c r="C44" s="203"/>
      <c r="D44" s="203"/>
      <c r="E44" s="203"/>
      <c r="F44" s="203"/>
      <c r="G44" s="203"/>
      <c r="H44" s="203"/>
      <c r="I44" s="203"/>
      <c r="J44" s="203"/>
    </row>
    <row r="45" spans="1:10">
      <c r="B45" s="203"/>
      <c r="C45" s="203"/>
      <c r="D45" s="203"/>
      <c r="E45" s="203"/>
      <c r="F45" s="203"/>
      <c r="G45" s="203"/>
      <c r="H45" s="203"/>
      <c r="J45" s="224"/>
    </row>
    <row r="48" spans="1:10">
      <c r="I48" s="224"/>
    </row>
  </sheetData>
  <mergeCells count="3">
    <mergeCell ref="I22:I23"/>
    <mergeCell ref="I27:I28"/>
    <mergeCell ref="D29:E29"/>
  </mergeCells>
  <conditionalFormatting sqref="B15">
    <cfRule type="cellIs" dxfId="24" priority="1" operator="between">
      <formula>4001</formula>
      <formula>4800</formula>
    </cfRule>
    <cfRule type="cellIs" dxfId="23" priority="9" operator="greaterThan">
      <formula>4800</formula>
    </cfRule>
    <cfRule type="cellIs" dxfId="22" priority="10" operator="lessThan">
      <formula>500</formula>
    </cfRule>
    <cfRule type="cellIs" dxfId="21" priority="11" operator="between">
      <formula>500</formula>
      <formula>4000</formula>
    </cfRule>
  </conditionalFormatting>
  <conditionalFormatting sqref="B25">
    <cfRule type="cellIs" dxfId="20" priority="4" operator="greaterThan">
      <formula>7.5</formula>
    </cfRule>
    <cfRule type="cellIs" dxfId="19" priority="5" operator="between">
      <formula>0</formula>
      <formula>7.5</formula>
    </cfRule>
  </conditionalFormatting>
  <conditionalFormatting sqref="F6">
    <cfRule type="cellIs" dxfId="18" priority="2" operator="lessThanOrEqual">
      <formula>52</formula>
    </cfRule>
    <cfRule type="cellIs" dxfId="17" priority="3" operator="greaterThan">
      <formula>52</formula>
    </cfRule>
  </conditionalFormatting>
  <conditionalFormatting sqref="F29">
    <cfRule type="cellIs" dxfId="16" priority="12" operator="greaterThan">
      <formula>2500</formula>
    </cfRule>
    <cfRule type="cellIs" dxfId="15" priority="13" operator="lessThan">
      <formula>600</formula>
    </cfRule>
    <cfRule type="cellIs" dxfId="14" priority="14" operator="between">
      <formula>600</formula>
      <formula>2500</formula>
    </cfRule>
  </conditionalFormatting>
  <conditionalFormatting sqref="I15">
    <cfRule type="cellIs" dxfId="13" priority="6" operator="greaterThan">
      <formula>4000</formula>
    </cfRule>
    <cfRule type="cellIs" dxfId="12" priority="7" operator="lessThan">
      <formula>300</formula>
    </cfRule>
    <cfRule type="cellIs" dxfId="11" priority="8" operator="between">
      <formula>300</formula>
      <formula>4000</formula>
    </cfRule>
  </conditionalFormatting>
  <hyperlinks>
    <hyperlink ref="I2" r:id="rId1" xr:uid="{00000000-0004-0000-0300-000000000000}"/>
  </hyperlinks>
  <pageMargins left="0" right="0" top="0.78740157480314965" bottom="0.78740157480314965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view="pageBreakPreview" zoomScaleNormal="100" zoomScaleSheetLayoutView="100" workbookViewId="0">
      <selection activeCell="O28" sqref="O28"/>
    </sheetView>
  </sheetViews>
  <sheetFormatPr defaultRowHeight="12.75"/>
  <cols>
    <col min="1" max="1" width="3.28515625" style="203" customWidth="1"/>
    <col min="2" max="2" width="16.7109375" style="203" bestFit="1" customWidth="1"/>
    <col min="3" max="3" width="2.42578125" style="203" customWidth="1"/>
    <col min="4" max="4" width="9.140625" style="203"/>
    <col min="5" max="5" width="23.140625" style="203" customWidth="1"/>
    <col min="6" max="6" width="12.42578125" style="203" bestFit="1" customWidth="1"/>
    <col min="7" max="7" width="3.5703125" style="203" customWidth="1"/>
    <col min="8" max="8" width="3" style="203" customWidth="1"/>
    <col min="9" max="9" width="27.42578125" style="203" customWidth="1"/>
    <col min="10" max="10" width="6.140625" style="203" customWidth="1"/>
    <col min="11" max="16384" width="9.140625" style="203"/>
  </cols>
  <sheetData>
    <row r="1" spans="1:13" ht="15.75">
      <c r="A1" s="1" t="s">
        <v>2</v>
      </c>
      <c r="B1" s="1"/>
      <c r="C1" s="1"/>
      <c r="D1" s="1"/>
      <c r="E1" s="1"/>
      <c r="F1" s="2"/>
      <c r="G1" s="2"/>
      <c r="H1" s="2"/>
      <c r="I1" s="4"/>
      <c r="J1" s="4"/>
      <c r="K1" s="240"/>
    </row>
    <row r="2" spans="1:13" ht="15">
      <c r="A2" s="93" t="s">
        <v>0</v>
      </c>
      <c r="B2" s="93"/>
      <c r="C2" s="3"/>
      <c r="D2" s="229"/>
      <c r="E2" s="93" t="s">
        <v>4</v>
      </c>
      <c r="F2" s="241"/>
      <c r="G2" s="93" t="s">
        <v>3</v>
      </c>
      <c r="H2" s="241"/>
      <c r="I2" s="94"/>
      <c r="J2" s="229"/>
      <c r="K2" s="240"/>
    </row>
    <row r="3" spans="1:13">
      <c r="A3" s="199"/>
      <c r="B3" s="199"/>
      <c r="C3" s="199"/>
      <c r="D3" s="200"/>
      <c r="E3" s="201"/>
      <c r="F3" s="202"/>
      <c r="G3" s="55"/>
      <c r="H3" s="55"/>
      <c r="I3" s="55"/>
    </row>
    <row r="4" spans="1:13" ht="18">
      <c r="A4" s="227" t="s">
        <v>188</v>
      </c>
      <c r="B4" s="227"/>
      <c r="C4" s="227"/>
      <c r="D4" s="227"/>
      <c r="E4" s="227"/>
      <c r="F4" s="227"/>
      <c r="G4" s="227"/>
      <c r="H4" s="227"/>
      <c r="I4" s="227"/>
    </row>
    <row r="5" spans="1:13" ht="13.5" thickBot="1"/>
    <row r="6" spans="1:13" ht="24" thickBot="1">
      <c r="A6" s="225"/>
      <c r="E6" s="204" t="s">
        <v>191</v>
      </c>
      <c r="F6" s="215">
        <v>1500</v>
      </c>
    </row>
    <row r="7" spans="1:13" ht="13.5" thickBot="1"/>
    <row r="8" spans="1:13">
      <c r="D8" s="206"/>
      <c r="E8" s="207"/>
      <c r="F8" s="207"/>
      <c r="G8" s="208"/>
    </row>
    <row r="9" spans="1:13" ht="15">
      <c r="D9" s="209"/>
      <c r="G9" s="210"/>
      <c r="I9" s="211"/>
      <c r="J9" s="211"/>
      <c r="M9" s="239"/>
    </row>
    <row r="10" spans="1:13">
      <c r="D10" s="209"/>
      <c r="G10" s="210"/>
    </row>
    <row r="11" spans="1:13" ht="13.5" thickBot="1">
      <c r="D11" s="209"/>
      <c r="G11" s="210"/>
    </row>
    <row r="12" spans="1:13" ht="21" thickBot="1">
      <c r="B12" s="204" t="s">
        <v>101</v>
      </c>
      <c r="C12" s="212"/>
      <c r="D12" s="209"/>
      <c r="G12" s="210"/>
      <c r="I12" s="204" t="s">
        <v>189</v>
      </c>
      <c r="J12" s="212"/>
    </row>
    <row r="13" spans="1:13" ht="5.25" customHeight="1" thickBot="1">
      <c r="B13" s="213"/>
      <c r="C13" s="214"/>
      <c r="D13" s="209"/>
      <c r="G13" s="210"/>
      <c r="I13" s="213"/>
      <c r="J13" s="214"/>
    </row>
    <row r="14" spans="1:13" ht="24" thickBot="1">
      <c r="B14" s="215">
        <v>300</v>
      </c>
      <c r="C14" s="216"/>
      <c r="D14" s="209"/>
      <c r="G14" s="210"/>
      <c r="I14" s="215">
        <v>2000</v>
      </c>
      <c r="J14" s="216"/>
    </row>
    <row r="15" spans="1:13">
      <c r="D15" s="209"/>
      <c r="G15" s="210"/>
    </row>
    <row r="16" spans="1:13">
      <c r="D16" s="209"/>
      <c r="G16" s="210"/>
    </row>
    <row r="17" spans="2:9" ht="21.75" customHeight="1">
      <c r="B17" s="217"/>
      <c r="D17" s="209"/>
      <c r="G17" s="210"/>
    </row>
    <row r="18" spans="2:9" ht="6.75" customHeight="1">
      <c r="B18" s="217"/>
      <c r="D18" s="209"/>
      <c r="G18" s="210"/>
    </row>
    <row r="19" spans="2:9" ht="15.75" customHeight="1">
      <c r="B19" s="217"/>
      <c r="D19" s="209"/>
      <c r="G19" s="210"/>
    </row>
    <row r="20" spans="2:9">
      <c r="D20" s="209"/>
      <c r="G20" s="210"/>
    </row>
    <row r="21" spans="2:9" ht="19.5" thickBot="1">
      <c r="C21" s="218"/>
      <c r="D21" s="209"/>
      <c r="G21" s="210"/>
    </row>
    <row r="22" spans="2:9" ht="21" thickBot="1">
      <c r="B22" s="204" t="s">
        <v>190</v>
      </c>
      <c r="D22" s="209"/>
      <c r="G22" s="210"/>
      <c r="I22" s="204" t="s">
        <v>194</v>
      </c>
    </row>
    <row r="23" spans="2:9" ht="6.75" customHeight="1" thickBot="1">
      <c r="B23" s="213"/>
      <c r="D23" s="209"/>
      <c r="G23" s="210"/>
      <c r="I23" s="213"/>
    </row>
    <row r="24" spans="2:9" ht="24" thickBot="1">
      <c r="B24" s="220">
        <f>((I14*F6)-(((I14-B14)*F6)/2))/1000000</f>
        <v>1.7250000000000001</v>
      </c>
      <c r="D24" s="209"/>
      <c r="G24" s="210"/>
      <c r="I24" s="220">
        <f>MROUND((((CEILING((((I14-100)/68)+1),1))*1.73)+100),5)</f>
        <v>150</v>
      </c>
    </row>
    <row r="25" spans="2:9">
      <c r="D25" s="209"/>
      <c r="G25" s="210"/>
    </row>
    <row r="26" spans="2:9" ht="13.5" thickBot="1">
      <c r="D26" s="221"/>
      <c r="E26" s="222"/>
      <c r="F26" s="222"/>
      <c r="G26" s="223"/>
    </row>
    <row r="27" spans="2:9" ht="13.5" thickBot="1"/>
    <row r="28" spans="2:9" ht="21" thickBot="1">
      <c r="E28" s="204" t="s">
        <v>99</v>
      </c>
      <c r="F28" s="205">
        <f>DEGREES(ATAN((I14-B14)/F6))</f>
        <v>48.576334374997352</v>
      </c>
    </row>
    <row r="29" spans="2:9" ht="21" thickBot="1">
      <c r="E29" s="204" t="s">
        <v>100</v>
      </c>
      <c r="F29" s="205">
        <f>F6/COS(RADIANS(F28))</f>
        <v>2267.1568097509271</v>
      </c>
    </row>
    <row r="51" spans="1:9">
      <c r="A51" s="107" t="s">
        <v>192</v>
      </c>
    </row>
    <row r="52" spans="1:9">
      <c r="A52" s="106" t="s">
        <v>193</v>
      </c>
    </row>
    <row r="55" spans="1:9">
      <c r="I55" s="224"/>
    </row>
  </sheetData>
  <conditionalFormatting sqref="B14">
    <cfRule type="cellIs" dxfId="10" priority="6" operator="greaterThan">
      <formula>4000</formula>
    </cfRule>
    <cfRule type="cellIs" dxfId="9" priority="7" operator="lessThan">
      <formula>300</formula>
    </cfRule>
    <cfRule type="cellIs" dxfId="8" priority="8" operator="between">
      <formula>300</formula>
      <formula>4000</formula>
    </cfRule>
  </conditionalFormatting>
  <conditionalFormatting sqref="B24">
    <cfRule type="cellIs" dxfId="7" priority="1" operator="greaterThan">
      <formula>7.5</formula>
    </cfRule>
    <cfRule type="cellIs" dxfId="6" priority="2" operator="between">
      <formula>0</formula>
      <formula>7.5</formula>
    </cfRule>
  </conditionalFormatting>
  <conditionalFormatting sqref="F6">
    <cfRule type="cellIs" dxfId="5" priority="9" operator="greaterThan">
      <formula>2500</formula>
    </cfRule>
    <cfRule type="cellIs" dxfId="4" priority="10" operator="lessThan">
      <formula>600</formula>
    </cfRule>
    <cfRule type="cellIs" dxfId="3" priority="11" operator="between">
      <formula>600</formula>
      <formula>2500</formula>
    </cfRule>
  </conditionalFormatting>
  <conditionalFormatting sqref="I14">
    <cfRule type="cellIs" dxfId="2" priority="3" operator="greaterThan">
      <formula>4000</formula>
    </cfRule>
    <cfRule type="cellIs" dxfId="1" priority="4" operator="lessThan">
      <formula>500</formula>
    </cfRule>
    <cfRule type="cellIs" dxfId="0" priority="5" operator="between">
      <formula>500</formula>
      <formula>4000</formula>
    </cfRule>
  </conditionalFormatting>
  <pageMargins left="0" right="0" top="0.78740157480314965" bottom="0.78740157480314965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40</vt:i4>
      </vt:variant>
    </vt:vector>
  </HeadingPairs>
  <TitlesOfParts>
    <vt:vector size="45" baseType="lpstr">
      <vt:lpstr>C80F TE</vt:lpstr>
      <vt:lpstr>pokyny</vt:lpstr>
      <vt:lpstr>help</vt:lpstr>
      <vt:lpstr>obliczenie górnego rogu.</vt:lpstr>
      <vt:lpstr>Obliczanie dolnego rogu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DrZalTyp</vt:lpstr>
      <vt:lpstr>Duo</vt:lpstr>
      <vt:lpstr>HorProf</vt:lpstr>
      <vt:lpstr>HorProfBar</vt:lpstr>
      <vt:lpstr>KlikM</vt:lpstr>
      <vt:lpstr>LamBarF</vt:lpstr>
      <vt:lpstr>LamTyp</vt:lpstr>
      <vt:lpstr>'C80F TE'!Oblast_tisku</vt:lpstr>
      <vt:lpstr>'Obliczanie dolnego rogu'!Oblast_tisku</vt:lpstr>
      <vt:lpstr>'obliczenie górnego rogu.'!Oblast_tisku</vt:lpstr>
      <vt:lpstr>pokyny!Oblast_tisku</vt:lpstr>
      <vt:lpstr>Osa</vt:lpstr>
      <vt:lpstr>Ovl</vt:lpstr>
      <vt:lpstr>OvlDel</vt:lpstr>
      <vt:lpstr>OvlTyp</vt:lpstr>
      <vt:lpstr>PrevodM</vt:lpstr>
      <vt:lpstr>ProdlHor</vt:lpstr>
      <vt:lpstr>Sik</vt:lpstr>
      <vt:lpstr>SikF</vt:lpstr>
      <vt:lpstr>Spraz</vt:lpstr>
      <vt:lpstr>TrnM</vt:lpstr>
      <vt:lpstr>Typ</vt:lpstr>
      <vt:lpstr>Ved</vt:lpstr>
      <vt:lpstr>Ved0</vt:lpstr>
      <vt:lpstr>VedBarL</vt:lpstr>
      <vt:lpstr>VedL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2019-01-29T09:28:14Z</cp:lastPrinted>
  <dcterms:created xsi:type="dcterms:W3CDTF">1999-04-19T09:49:06Z</dcterms:created>
  <dcterms:modified xsi:type="dcterms:W3CDTF">2025-11-18T09:48:13Z</dcterms:modified>
</cp:coreProperties>
</file>